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9.xml" ContentType="application/vnd.openxmlformats-officedocument.spreadsheetml.chartsheet+xml"/>
  <Override PartName="/xl/chartsheets/sheet10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chartsheets/sheet13.xml" ContentType="application/vnd.openxmlformats-officedocument.spreadsheetml.chartsheet+xml"/>
  <Override PartName="/xl/chartsheets/sheet14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an-Laurent\Dropbox\ParisInegalites\PPVR2017EndOfRentiers\"/>
    </mc:Choice>
  </mc:AlternateContent>
  <bookViews>
    <workbookView xWindow="0" yWindow="0" windowWidth="12525" windowHeight="12810" tabRatio="774" activeTab="1"/>
  </bookViews>
  <sheets>
    <sheet name="Figure 1" sheetId="15" r:id="rId1"/>
    <sheet name="Figure 2" sheetId="27" r:id="rId2"/>
    <sheet name="Figure 3" sheetId="40" r:id="rId3"/>
    <sheet name="Figure 4" sheetId="36" r:id="rId4"/>
    <sheet name="Figure 5" sheetId="5" r:id="rId5"/>
    <sheet name="Figure 6" sheetId="7" r:id="rId6"/>
    <sheet name="Figure 7" sheetId="9" r:id="rId7"/>
    <sheet name="FIgure 8" sheetId="32" r:id="rId8"/>
    <sheet name="Figure 9" sheetId="13" r:id="rId9"/>
    <sheet name="Figure 10" sheetId="33" r:id="rId10"/>
    <sheet name="Figure 11" sheetId="34" r:id="rId11"/>
    <sheet name="Figure12" sheetId="37" r:id="rId12"/>
    <sheet name="Figure 13" sheetId="38" r:id="rId13"/>
    <sheet name="Figure 14" sheetId="39" r:id="rId14"/>
    <sheet name="Data Fig 1-2" sheetId="1" r:id="rId15"/>
    <sheet name="Data Fig3-6" sheetId="3" r:id="rId16"/>
    <sheet name="Data Figure 7-9" sheetId="20" r:id="rId17"/>
    <sheet name="Data Figure 8to13" sheetId="10" r:id="rId18"/>
    <sheet name="Sheet1" sheetId="41" r:id="rId19"/>
    <sheet name="Additional data" sheetId="35" r:id="rId2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Q140" i="10" l="1"/>
  <c r="EP140" i="10"/>
  <c r="EO140" i="10"/>
  <c r="EN140" i="10"/>
  <c r="EM140" i="10"/>
  <c r="EL140" i="10"/>
  <c r="EK140" i="10"/>
  <c r="EJ140" i="10"/>
  <c r="EI140" i="10"/>
  <c r="EH140" i="10"/>
  <c r="EG140" i="10"/>
  <c r="EF140" i="10"/>
  <c r="EE140" i="10"/>
  <c r="ED140" i="10"/>
  <c r="EC140" i="10"/>
  <c r="EB140" i="10"/>
  <c r="EA140" i="10"/>
  <c r="DZ140" i="10"/>
  <c r="DY140" i="10"/>
  <c r="DX140" i="10"/>
  <c r="DW140" i="10"/>
  <c r="DV140" i="10"/>
  <c r="DU140" i="10"/>
  <c r="DT140" i="10"/>
  <c r="DS140" i="10"/>
  <c r="DR140" i="10"/>
  <c r="DQ140" i="10"/>
  <c r="DP140" i="10"/>
  <c r="DO140" i="10"/>
  <c r="DN140" i="10"/>
  <c r="DM140" i="10"/>
  <c r="DL140" i="10"/>
  <c r="DK140" i="10"/>
  <c r="DJ140" i="10"/>
  <c r="DI140" i="10"/>
  <c r="DH140" i="10"/>
  <c r="DG140" i="10"/>
  <c r="DF140" i="10"/>
  <c r="DE140" i="10"/>
  <c r="DD140" i="10"/>
  <c r="DC140" i="10"/>
  <c r="DB140" i="10"/>
  <c r="DA140" i="10"/>
  <c r="CZ140" i="10"/>
  <c r="CY140" i="10"/>
  <c r="CX140" i="10"/>
  <c r="CW140" i="10"/>
  <c r="CV140" i="10"/>
  <c r="CU140" i="10"/>
  <c r="CT140" i="10"/>
  <c r="CS140" i="10"/>
  <c r="CR140" i="10"/>
  <c r="CQ140" i="10"/>
  <c r="CP140" i="10"/>
  <c r="CO140" i="10"/>
  <c r="CN140" i="10"/>
  <c r="CM140" i="10"/>
  <c r="CL140" i="10"/>
  <c r="CK140" i="10"/>
  <c r="CJ140" i="10"/>
  <c r="CI140" i="10"/>
  <c r="CH140" i="10"/>
  <c r="CG140" i="10"/>
  <c r="CF140" i="10"/>
  <c r="CE140" i="10"/>
  <c r="CD140" i="10"/>
  <c r="CC140" i="10"/>
  <c r="CB140" i="10"/>
  <c r="CA140" i="10"/>
  <c r="BZ140" i="10"/>
  <c r="BY140" i="10"/>
  <c r="BX140" i="10"/>
  <c r="BW140" i="10"/>
  <c r="BV140" i="10"/>
  <c r="BU140" i="10"/>
  <c r="BT140" i="10"/>
  <c r="BS140" i="10"/>
  <c r="BR140" i="10"/>
  <c r="BQ140" i="10"/>
  <c r="BP140" i="10"/>
  <c r="BO140" i="10"/>
  <c r="BN140" i="10"/>
  <c r="BM140" i="10"/>
  <c r="BL140" i="10"/>
  <c r="BK140" i="10"/>
  <c r="BJ140" i="10"/>
  <c r="BI140" i="10"/>
  <c r="BH140" i="10"/>
  <c r="BG140" i="10"/>
  <c r="BF140" i="10"/>
  <c r="BE140" i="10"/>
  <c r="BD140" i="10"/>
  <c r="BC140" i="10"/>
  <c r="BB140" i="10"/>
  <c r="BA140" i="10"/>
  <c r="AZ140" i="10"/>
  <c r="AY140" i="10"/>
  <c r="AX140" i="10"/>
  <c r="AW140" i="10"/>
  <c r="AV140" i="10"/>
  <c r="AU140" i="10"/>
  <c r="AT140" i="10"/>
  <c r="AS140" i="10"/>
  <c r="AR140" i="10"/>
  <c r="AQ140" i="10"/>
  <c r="AP140" i="10"/>
  <c r="AO140" i="10"/>
  <c r="AN140" i="10"/>
  <c r="AM140" i="10"/>
  <c r="AL140" i="10"/>
  <c r="AK140" i="10"/>
  <c r="AJ140" i="10"/>
  <c r="AI140" i="10"/>
  <c r="AH140" i="10"/>
  <c r="AG140" i="10"/>
  <c r="AF140" i="10"/>
  <c r="AE140" i="10"/>
  <c r="AD140" i="10"/>
  <c r="AC140" i="10"/>
  <c r="AB140" i="10"/>
  <c r="AA140" i="10"/>
  <c r="Z140" i="10"/>
  <c r="Y140" i="10"/>
  <c r="X140" i="10"/>
  <c r="W140" i="10"/>
  <c r="V140" i="10"/>
  <c r="U140" i="10"/>
  <c r="T140" i="10"/>
  <c r="S140" i="10"/>
  <c r="R140" i="10"/>
  <c r="Q140" i="10"/>
  <c r="P140" i="10"/>
  <c r="O140" i="10"/>
  <c r="N140" i="10"/>
  <c r="M140" i="10"/>
  <c r="L140" i="10"/>
  <c r="K140" i="10"/>
  <c r="J140" i="10"/>
  <c r="I140" i="10"/>
  <c r="H140" i="10"/>
  <c r="G140" i="10"/>
  <c r="F140" i="10"/>
  <c r="E140" i="10"/>
  <c r="D140" i="10"/>
  <c r="C140" i="10"/>
  <c r="C134" i="10"/>
  <c r="U35" i="41" l="1"/>
  <c r="U34" i="41"/>
  <c r="U33" i="41"/>
  <c r="U32" i="41"/>
  <c r="U31" i="41"/>
  <c r="U30" i="41"/>
  <c r="U29" i="41"/>
  <c r="U28" i="41"/>
  <c r="U27" i="41"/>
  <c r="U26" i="41"/>
  <c r="U25" i="41"/>
  <c r="U24" i="41"/>
  <c r="U23" i="41"/>
  <c r="U22" i="41"/>
  <c r="U21" i="41"/>
  <c r="U20" i="41"/>
  <c r="U19" i="41"/>
  <c r="U18" i="41"/>
  <c r="U17" i="41"/>
  <c r="U16" i="41"/>
  <c r="U15" i="41"/>
  <c r="U14" i="41"/>
  <c r="U13" i="41"/>
  <c r="U12" i="41"/>
  <c r="U11" i="41"/>
  <c r="U10" i="41"/>
  <c r="U9" i="41"/>
  <c r="U8" i="41"/>
  <c r="U7" i="41"/>
  <c r="B32" i="41" l="1"/>
  <c r="D32" i="41"/>
  <c r="C32" i="41"/>
  <c r="E30" i="41"/>
  <c r="G30" i="41" s="1"/>
  <c r="H30" i="41" s="1"/>
  <c r="E29" i="41"/>
  <c r="G29" i="41" s="1"/>
  <c r="H29" i="41" s="1"/>
  <c r="E28" i="41"/>
  <c r="G28" i="41" s="1"/>
  <c r="H28" i="41" s="1"/>
  <c r="E27" i="41"/>
  <c r="G27" i="41" s="1"/>
  <c r="H27" i="41" s="1"/>
  <c r="E26" i="41"/>
  <c r="G26" i="41" s="1"/>
  <c r="H26" i="41" s="1"/>
  <c r="E25" i="41"/>
  <c r="G25" i="41" s="1"/>
  <c r="H25" i="41" s="1"/>
  <c r="E24" i="41"/>
  <c r="G24" i="41" s="1"/>
  <c r="H24" i="41" s="1"/>
  <c r="E23" i="41"/>
  <c r="G23" i="41" s="1"/>
  <c r="H23" i="41" s="1"/>
  <c r="E21" i="41"/>
  <c r="G21" i="41" s="1"/>
  <c r="H21" i="41" s="1"/>
  <c r="E20" i="41"/>
  <c r="G20" i="41" s="1"/>
  <c r="H20" i="41" s="1"/>
  <c r="E19" i="41"/>
  <c r="G19" i="41" s="1"/>
  <c r="H19" i="41" s="1"/>
  <c r="E18" i="41"/>
  <c r="G18" i="41" s="1"/>
  <c r="H18" i="41" s="1"/>
  <c r="E17" i="41"/>
  <c r="G17" i="41" s="1"/>
  <c r="H17" i="41" s="1"/>
  <c r="E16" i="41"/>
  <c r="G16" i="41" s="1"/>
  <c r="H16" i="41" s="1"/>
  <c r="E15" i="41"/>
  <c r="G15" i="41" s="1"/>
  <c r="H15" i="41" s="1"/>
  <c r="E14" i="41"/>
  <c r="G14" i="41" s="1"/>
  <c r="H14" i="41" s="1"/>
  <c r="E13" i="41"/>
  <c r="G13" i="41" s="1"/>
  <c r="H13" i="41" s="1"/>
  <c r="E12" i="41"/>
  <c r="G12" i="41" s="1"/>
  <c r="H12" i="41" s="1"/>
  <c r="E11" i="41"/>
  <c r="G11" i="41" s="1"/>
  <c r="H11" i="41" s="1"/>
  <c r="E10" i="41"/>
  <c r="G10" i="41" s="1"/>
  <c r="H10" i="41" s="1"/>
  <c r="E9" i="41"/>
  <c r="G9" i="41" s="1"/>
  <c r="H9" i="41" s="1"/>
  <c r="E8" i="41"/>
  <c r="G8" i="41" s="1"/>
  <c r="H8" i="41" s="1"/>
  <c r="E7" i="41"/>
  <c r="G7" i="41" s="1"/>
  <c r="H7" i="41" s="1"/>
  <c r="E32" i="41" l="1"/>
  <c r="EQ162" i="10"/>
  <c r="EP162" i="10"/>
  <c r="EO162" i="10"/>
  <c r="EN162" i="10"/>
  <c r="EM162" i="10"/>
  <c r="EL162" i="10"/>
  <c r="EK162" i="10"/>
  <c r="EJ162" i="10"/>
  <c r="EI162" i="10"/>
  <c r="EH162" i="10"/>
  <c r="EG162" i="10"/>
  <c r="EF162" i="10"/>
  <c r="EE162" i="10"/>
  <c r="ED162" i="10"/>
  <c r="EC162" i="10"/>
  <c r="EB162" i="10"/>
  <c r="EA162" i="10"/>
  <c r="DZ162" i="10"/>
  <c r="DY162" i="10"/>
  <c r="DX162" i="10"/>
  <c r="DW162" i="10"/>
  <c r="DV162" i="10"/>
  <c r="DU162" i="10"/>
  <c r="DT162" i="10"/>
  <c r="DS162" i="10"/>
  <c r="DR162" i="10"/>
  <c r="DQ162" i="10"/>
  <c r="DP162" i="10"/>
  <c r="DO162" i="10"/>
  <c r="DN162" i="10"/>
  <c r="DM162" i="10"/>
  <c r="DL162" i="10"/>
  <c r="DK162" i="10"/>
  <c r="DJ162" i="10"/>
  <c r="DI162" i="10"/>
  <c r="DH162" i="10"/>
  <c r="DG162" i="10"/>
  <c r="DF162" i="10"/>
  <c r="DE162" i="10"/>
  <c r="DD162" i="10"/>
  <c r="DC162" i="10"/>
  <c r="DB162" i="10"/>
  <c r="DA162" i="10"/>
  <c r="CZ162" i="10"/>
  <c r="CY162" i="10"/>
  <c r="CX162" i="10"/>
  <c r="CW162" i="10"/>
  <c r="CV162" i="10"/>
  <c r="CU162" i="10"/>
  <c r="CT162" i="10"/>
  <c r="CS162" i="10"/>
  <c r="CR162" i="10"/>
  <c r="CQ162" i="10"/>
  <c r="CP162" i="10"/>
  <c r="CO162" i="10"/>
  <c r="CN162" i="10"/>
  <c r="CM162" i="10"/>
  <c r="CL162" i="10"/>
  <c r="CK162" i="10"/>
  <c r="CJ162" i="10"/>
  <c r="CI162" i="10"/>
  <c r="CH162" i="10"/>
  <c r="CG162" i="10"/>
  <c r="CF162" i="10"/>
  <c r="CE162" i="10"/>
  <c r="CD162" i="10"/>
  <c r="CC162" i="10"/>
  <c r="CB162" i="10"/>
  <c r="CA162" i="10"/>
  <c r="BZ162" i="10"/>
  <c r="BY162" i="10"/>
  <c r="BX162" i="10"/>
  <c r="BW162" i="10"/>
  <c r="BV162" i="10"/>
  <c r="BU162" i="10"/>
  <c r="BT162" i="10"/>
  <c r="BS162" i="10"/>
  <c r="BR162" i="10"/>
  <c r="BQ162" i="10"/>
  <c r="BP162" i="10"/>
  <c r="BO162" i="10"/>
  <c r="BN162" i="10"/>
  <c r="BM162" i="10"/>
  <c r="BL162" i="10"/>
  <c r="BK162" i="10"/>
  <c r="BJ162" i="10"/>
  <c r="BI162" i="10"/>
  <c r="BH162" i="10"/>
  <c r="BG162" i="10"/>
  <c r="BF162" i="10"/>
  <c r="BE162" i="10"/>
  <c r="BD162" i="10"/>
  <c r="BC162" i="10"/>
  <c r="BB162" i="10"/>
  <c r="BA162" i="10"/>
  <c r="AZ162" i="10"/>
  <c r="AY162" i="10"/>
  <c r="AX162" i="10"/>
  <c r="AW162" i="10"/>
  <c r="AV162" i="10"/>
  <c r="AU162" i="10"/>
  <c r="AT162" i="10"/>
  <c r="AS162" i="10"/>
  <c r="AR162" i="10"/>
  <c r="AQ162" i="10"/>
  <c r="AP162" i="10"/>
  <c r="AO162" i="10"/>
  <c r="AN162" i="10"/>
  <c r="AM162" i="10"/>
  <c r="AL162" i="10"/>
  <c r="AK162" i="10"/>
  <c r="AJ162" i="10"/>
  <c r="AI162" i="10"/>
  <c r="AH162" i="10"/>
  <c r="AG162" i="10"/>
  <c r="AF162" i="10"/>
  <c r="AE162" i="10"/>
  <c r="AD162" i="10"/>
  <c r="AC162" i="10"/>
  <c r="AB162" i="10"/>
  <c r="AA162" i="10"/>
  <c r="Z162" i="10"/>
  <c r="Y162" i="10"/>
  <c r="X162" i="10"/>
  <c r="W162" i="10"/>
  <c r="V162" i="10"/>
  <c r="U162" i="10"/>
  <c r="T162" i="10"/>
  <c r="S162" i="10"/>
  <c r="R162" i="10"/>
  <c r="Q162" i="10"/>
  <c r="P162" i="10"/>
  <c r="O162" i="10"/>
  <c r="N162" i="10"/>
  <c r="M162" i="10"/>
  <c r="L162" i="10"/>
  <c r="K162" i="10"/>
  <c r="J162" i="10"/>
  <c r="I162" i="10"/>
  <c r="H162" i="10"/>
  <c r="G162" i="10"/>
  <c r="F162" i="10"/>
  <c r="E162" i="10"/>
  <c r="D162" i="10"/>
  <c r="EQ161" i="10"/>
  <c r="EP161" i="10"/>
  <c r="EO161" i="10"/>
  <c r="EN161" i="10"/>
  <c r="EM161" i="10"/>
  <c r="EL161" i="10"/>
  <c r="EK161" i="10"/>
  <c r="EJ161" i="10"/>
  <c r="EI161" i="10"/>
  <c r="EH161" i="10"/>
  <c r="EG161" i="10"/>
  <c r="EF161" i="10"/>
  <c r="EE161" i="10"/>
  <c r="ED161" i="10"/>
  <c r="EC161" i="10"/>
  <c r="EB161" i="10"/>
  <c r="EA161" i="10"/>
  <c r="DZ161" i="10"/>
  <c r="DY161" i="10"/>
  <c r="DX161" i="10"/>
  <c r="DW161" i="10"/>
  <c r="DV161" i="10"/>
  <c r="DU161" i="10"/>
  <c r="DT161" i="10"/>
  <c r="DS161" i="10"/>
  <c r="DR161" i="10"/>
  <c r="DQ161" i="10"/>
  <c r="DP161" i="10"/>
  <c r="DO161" i="10"/>
  <c r="DN161" i="10"/>
  <c r="DM161" i="10"/>
  <c r="DL161" i="10"/>
  <c r="DK161" i="10"/>
  <c r="DJ161" i="10"/>
  <c r="DI161" i="10"/>
  <c r="DH161" i="10"/>
  <c r="DG161" i="10"/>
  <c r="DF161" i="10"/>
  <c r="DE161" i="10"/>
  <c r="DD161" i="10"/>
  <c r="DC161" i="10"/>
  <c r="DB161" i="10"/>
  <c r="DA161" i="10"/>
  <c r="CZ161" i="10"/>
  <c r="CY161" i="10"/>
  <c r="CX161" i="10"/>
  <c r="CW161" i="10"/>
  <c r="CV161" i="10"/>
  <c r="CU161" i="10"/>
  <c r="CT161" i="10"/>
  <c r="CS161" i="10"/>
  <c r="CR161" i="10"/>
  <c r="CQ161" i="10"/>
  <c r="CP161" i="10"/>
  <c r="CO161" i="10"/>
  <c r="CN161" i="10"/>
  <c r="CM161" i="10"/>
  <c r="CL161" i="10"/>
  <c r="CK161" i="10"/>
  <c r="CJ161" i="10"/>
  <c r="CI161" i="10"/>
  <c r="CH161" i="10"/>
  <c r="CG161" i="10"/>
  <c r="CF161" i="10"/>
  <c r="CE161" i="10"/>
  <c r="CD161" i="10"/>
  <c r="CC161" i="10"/>
  <c r="CB161" i="10"/>
  <c r="CA161" i="10"/>
  <c r="BZ161" i="10"/>
  <c r="BY161" i="10"/>
  <c r="BX161" i="10"/>
  <c r="BW161" i="10"/>
  <c r="BV161" i="10"/>
  <c r="BU161" i="10"/>
  <c r="BT161" i="10"/>
  <c r="BS161" i="10"/>
  <c r="BR161" i="10"/>
  <c r="BQ161" i="10"/>
  <c r="BP161" i="10"/>
  <c r="BO161" i="10"/>
  <c r="BN161" i="10"/>
  <c r="BM161" i="10"/>
  <c r="BL161" i="10"/>
  <c r="BK161" i="10"/>
  <c r="BJ161" i="10"/>
  <c r="BI161" i="10"/>
  <c r="BH161" i="10"/>
  <c r="BG161" i="10"/>
  <c r="BF161" i="10"/>
  <c r="BE161" i="10"/>
  <c r="BD161" i="10"/>
  <c r="BC161" i="10"/>
  <c r="BB161" i="10"/>
  <c r="BA161" i="10"/>
  <c r="AZ161" i="10"/>
  <c r="AY161" i="10"/>
  <c r="AX161" i="10"/>
  <c r="AW161" i="10"/>
  <c r="AV161" i="10"/>
  <c r="AU161" i="10"/>
  <c r="AT161" i="10"/>
  <c r="AS161" i="10"/>
  <c r="AR161" i="10"/>
  <c r="AQ161" i="10"/>
  <c r="AP161" i="10"/>
  <c r="AO161" i="10"/>
  <c r="AN161" i="10"/>
  <c r="AM161" i="10"/>
  <c r="AL161" i="10"/>
  <c r="AK161" i="10"/>
  <c r="AJ161" i="10"/>
  <c r="AI161" i="10"/>
  <c r="AH161" i="10"/>
  <c r="AG161" i="10"/>
  <c r="AF161" i="10"/>
  <c r="AE161" i="10"/>
  <c r="AD161" i="10"/>
  <c r="AC161" i="10"/>
  <c r="AB161" i="10"/>
  <c r="AA161" i="10"/>
  <c r="Z161" i="10"/>
  <c r="Y161" i="10"/>
  <c r="X161" i="10"/>
  <c r="W161" i="10"/>
  <c r="V161" i="10"/>
  <c r="U161" i="10"/>
  <c r="T161" i="10"/>
  <c r="S161" i="10"/>
  <c r="R161" i="10"/>
  <c r="Q161" i="10"/>
  <c r="P161" i="10"/>
  <c r="O161" i="10"/>
  <c r="N161" i="10"/>
  <c r="M161" i="10"/>
  <c r="L161" i="10"/>
  <c r="K161" i="10"/>
  <c r="J161" i="10"/>
  <c r="I161" i="10"/>
  <c r="H161" i="10"/>
  <c r="G161" i="10"/>
  <c r="F161" i="10"/>
  <c r="E161" i="10"/>
  <c r="D161" i="10"/>
  <c r="EQ160" i="10"/>
  <c r="EP160" i="10"/>
  <c r="EO160" i="10"/>
  <c r="EN160" i="10"/>
  <c r="EM160" i="10"/>
  <c r="EL160" i="10"/>
  <c r="EK160" i="10"/>
  <c r="EJ160" i="10"/>
  <c r="EI160" i="10"/>
  <c r="EH160" i="10"/>
  <c r="EG160" i="10"/>
  <c r="EF160" i="10"/>
  <c r="EE160" i="10"/>
  <c r="ED160" i="10"/>
  <c r="EC160" i="10"/>
  <c r="EB160" i="10"/>
  <c r="EA160" i="10"/>
  <c r="DZ160" i="10"/>
  <c r="DY160" i="10"/>
  <c r="DX160" i="10"/>
  <c r="DW160" i="10"/>
  <c r="DV160" i="10"/>
  <c r="DU160" i="10"/>
  <c r="DT160" i="10"/>
  <c r="DS160" i="10"/>
  <c r="DR160" i="10"/>
  <c r="DQ160" i="10"/>
  <c r="DP160" i="10"/>
  <c r="DO160" i="10"/>
  <c r="DN160" i="10"/>
  <c r="DM160" i="10"/>
  <c r="DL160" i="10"/>
  <c r="DK160" i="10"/>
  <c r="DJ160" i="10"/>
  <c r="DI160" i="10"/>
  <c r="DH160" i="10"/>
  <c r="DG160" i="10"/>
  <c r="DF160" i="10"/>
  <c r="DE160" i="10"/>
  <c r="DD160" i="10"/>
  <c r="DC160" i="10"/>
  <c r="DB160" i="10"/>
  <c r="DA160" i="10"/>
  <c r="CZ160" i="10"/>
  <c r="CY160" i="10"/>
  <c r="CX160" i="10"/>
  <c r="CW160" i="10"/>
  <c r="CV160" i="10"/>
  <c r="CU160" i="10"/>
  <c r="CT160" i="10"/>
  <c r="CS160" i="10"/>
  <c r="CR160" i="10"/>
  <c r="CQ160" i="10"/>
  <c r="CP160" i="10"/>
  <c r="CO160" i="10"/>
  <c r="CN160" i="10"/>
  <c r="CM160" i="10"/>
  <c r="CL160" i="10"/>
  <c r="CK160" i="10"/>
  <c r="CJ160" i="10"/>
  <c r="CI160" i="10"/>
  <c r="CH160" i="10"/>
  <c r="CG160" i="10"/>
  <c r="CF160" i="10"/>
  <c r="CE160" i="10"/>
  <c r="CD160" i="10"/>
  <c r="CC160" i="10"/>
  <c r="CB160" i="10"/>
  <c r="CA160" i="10"/>
  <c r="BZ160" i="10"/>
  <c r="BY160" i="10"/>
  <c r="BX160" i="10"/>
  <c r="BW160" i="10"/>
  <c r="BV160" i="10"/>
  <c r="BU160" i="10"/>
  <c r="BT160" i="10"/>
  <c r="BS160" i="10"/>
  <c r="BR160" i="10"/>
  <c r="BQ160" i="10"/>
  <c r="BP160" i="10"/>
  <c r="BO160" i="10"/>
  <c r="BN160" i="10"/>
  <c r="BM160" i="10"/>
  <c r="BL160" i="10"/>
  <c r="BK160" i="10"/>
  <c r="BJ160" i="10"/>
  <c r="BI160" i="10"/>
  <c r="BH160" i="10"/>
  <c r="BG160" i="10"/>
  <c r="BF160" i="10"/>
  <c r="BE160" i="10"/>
  <c r="BD160" i="10"/>
  <c r="BC160" i="10"/>
  <c r="BB160" i="10"/>
  <c r="BA160" i="10"/>
  <c r="AZ160" i="10"/>
  <c r="AY160" i="10"/>
  <c r="AX160" i="10"/>
  <c r="AW160" i="10"/>
  <c r="AV160" i="10"/>
  <c r="AU160" i="10"/>
  <c r="AT160" i="10"/>
  <c r="AS160" i="10"/>
  <c r="AR160" i="10"/>
  <c r="AQ160" i="10"/>
  <c r="AP160" i="10"/>
  <c r="AO160" i="10"/>
  <c r="AN160" i="10"/>
  <c r="AM160" i="10"/>
  <c r="AL160" i="10"/>
  <c r="AK160" i="10"/>
  <c r="AJ160" i="10"/>
  <c r="AI160" i="10"/>
  <c r="AH160" i="10"/>
  <c r="AG160" i="10"/>
  <c r="AF160" i="10"/>
  <c r="AE160" i="10"/>
  <c r="AD160" i="10"/>
  <c r="AC160" i="10"/>
  <c r="AB160" i="10"/>
  <c r="AA160" i="10"/>
  <c r="Z160" i="10"/>
  <c r="Y160" i="10"/>
  <c r="X160" i="10"/>
  <c r="W160" i="10"/>
  <c r="V160" i="10"/>
  <c r="U160" i="10"/>
  <c r="T160" i="10"/>
  <c r="S160" i="10"/>
  <c r="R160" i="10"/>
  <c r="Q160" i="10"/>
  <c r="P160" i="10"/>
  <c r="O160" i="10"/>
  <c r="N160" i="10"/>
  <c r="M160" i="10"/>
  <c r="L160" i="10"/>
  <c r="K160" i="10"/>
  <c r="J160" i="10"/>
  <c r="I160" i="10"/>
  <c r="H160" i="10"/>
  <c r="G160" i="10"/>
  <c r="F160" i="10"/>
  <c r="E160" i="10"/>
  <c r="D160" i="10"/>
  <c r="C162" i="10"/>
  <c r="C161" i="10"/>
  <c r="C160" i="10"/>
  <c r="EQ145" i="10" l="1"/>
  <c r="EP145" i="10"/>
  <c r="EO145" i="10"/>
  <c r="EN145" i="10"/>
  <c r="EM145" i="10"/>
  <c r="EL145" i="10"/>
  <c r="EK145" i="10"/>
  <c r="EJ145" i="10"/>
  <c r="EI145" i="10"/>
  <c r="EH145" i="10"/>
  <c r="EG145" i="10"/>
  <c r="EF145" i="10"/>
  <c r="EE145" i="10"/>
  <c r="ED145" i="10"/>
  <c r="EC145" i="10"/>
  <c r="EB145" i="10"/>
  <c r="EA145" i="10"/>
  <c r="DZ145" i="10"/>
  <c r="DY145" i="10"/>
  <c r="DX145" i="10"/>
  <c r="DW145" i="10"/>
  <c r="DV145" i="10"/>
  <c r="DU145" i="10"/>
  <c r="DT145" i="10"/>
  <c r="DS145" i="10"/>
  <c r="DR145" i="10"/>
  <c r="DQ145" i="10"/>
  <c r="DP145" i="10"/>
  <c r="DO145" i="10"/>
  <c r="DN145" i="10"/>
  <c r="DM145" i="10"/>
  <c r="DL145" i="10"/>
  <c r="DK145" i="10"/>
  <c r="DJ145" i="10"/>
  <c r="DI145" i="10"/>
  <c r="DH145" i="10"/>
  <c r="DG145" i="10"/>
  <c r="DF145" i="10"/>
  <c r="DE145" i="10"/>
  <c r="DD145" i="10"/>
  <c r="DC145" i="10"/>
  <c r="DB145" i="10"/>
  <c r="DA145" i="10"/>
  <c r="CZ145" i="10"/>
  <c r="CY145" i="10"/>
  <c r="CX145" i="10"/>
  <c r="CW145" i="10"/>
  <c r="CV145" i="10"/>
  <c r="CU145" i="10"/>
  <c r="CT145" i="10"/>
  <c r="CS145" i="10"/>
  <c r="CR145" i="10"/>
  <c r="CQ145" i="10"/>
  <c r="CP145" i="10"/>
  <c r="CO145" i="10"/>
  <c r="CN145" i="10"/>
  <c r="CM145" i="10"/>
  <c r="CL145" i="10"/>
  <c r="CK145" i="10"/>
  <c r="CJ145" i="10"/>
  <c r="CI145" i="10"/>
  <c r="CH145" i="10"/>
  <c r="CG145" i="10"/>
  <c r="CF145" i="10"/>
  <c r="CE145" i="10"/>
  <c r="CD145" i="10"/>
  <c r="CC145" i="10"/>
  <c r="CB145" i="10"/>
  <c r="CA145" i="10"/>
  <c r="BZ145" i="10"/>
  <c r="BY145" i="10"/>
  <c r="BX145" i="10"/>
  <c r="BW145" i="10"/>
  <c r="BV145" i="10"/>
  <c r="BU145" i="10"/>
  <c r="BT145" i="10"/>
  <c r="BS145" i="10"/>
  <c r="BR145" i="10"/>
  <c r="BQ145" i="10"/>
  <c r="BP145" i="10"/>
  <c r="BO145" i="10"/>
  <c r="BN145" i="10"/>
  <c r="BM145" i="10"/>
  <c r="BL145" i="10"/>
  <c r="BK145" i="10"/>
  <c r="BJ145" i="10"/>
  <c r="BI145" i="10"/>
  <c r="BH145" i="10"/>
  <c r="BG145" i="10"/>
  <c r="BF145" i="10"/>
  <c r="BE145" i="10"/>
  <c r="BD145" i="10"/>
  <c r="BC145" i="10"/>
  <c r="BB145" i="10"/>
  <c r="BA145" i="10"/>
  <c r="AZ145" i="10"/>
  <c r="AY145" i="10"/>
  <c r="AX145" i="10"/>
  <c r="AW145" i="10"/>
  <c r="AV145" i="10"/>
  <c r="AU145" i="10"/>
  <c r="AT145" i="10"/>
  <c r="AS145" i="10"/>
  <c r="AR145" i="10"/>
  <c r="AQ145" i="10"/>
  <c r="AP145" i="10"/>
  <c r="AO145" i="10"/>
  <c r="AN145" i="10"/>
  <c r="AM145" i="10"/>
  <c r="AL145" i="10"/>
  <c r="AK145" i="10"/>
  <c r="AJ145" i="10"/>
  <c r="AI145" i="10"/>
  <c r="AH145" i="10"/>
  <c r="AG145" i="10"/>
  <c r="AF145" i="10"/>
  <c r="AE145" i="10"/>
  <c r="AD145" i="10"/>
  <c r="AC145" i="10"/>
  <c r="AB145" i="10"/>
  <c r="AA145" i="10"/>
  <c r="Z145" i="10"/>
  <c r="Y145" i="10"/>
  <c r="X145" i="10"/>
  <c r="W145" i="10"/>
  <c r="V145" i="10"/>
  <c r="U145" i="10"/>
  <c r="T145" i="10"/>
  <c r="S145" i="10"/>
  <c r="R145" i="10"/>
  <c r="Q145" i="10"/>
  <c r="P145" i="10"/>
  <c r="O145" i="10"/>
  <c r="N145" i="10"/>
  <c r="M145" i="10"/>
  <c r="L145" i="10"/>
  <c r="K145" i="10"/>
  <c r="J145" i="10"/>
  <c r="I145" i="10"/>
  <c r="H145" i="10"/>
  <c r="G145" i="10"/>
  <c r="F145" i="10"/>
  <c r="E145" i="10"/>
  <c r="D145" i="10"/>
  <c r="EQ144" i="10"/>
  <c r="EP144" i="10"/>
  <c r="EO144" i="10"/>
  <c r="EN144" i="10"/>
  <c r="EM144" i="10"/>
  <c r="EL144" i="10"/>
  <c r="EK144" i="10"/>
  <c r="EJ144" i="10"/>
  <c r="EI144" i="10"/>
  <c r="EH144" i="10"/>
  <c r="EG144" i="10"/>
  <c r="EF144" i="10"/>
  <c r="EE144" i="10"/>
  <c r="ED144" i="10"/>
  <c r="EC144" i="10"/>
  <c r="EB144" i="10"/>
  <c r="EA144" i="10"/>
  <c r="DZ144" i="10"/>
  <c r="DY144" i="10"/>
  <c r="DX144" i="10"/>
  <c r="DW144" i="10"/>
  <c r="DV144" i="10"/>
  <c r="DU144" i="10"/>
  <c r="DT144" i="10"/>
  <c r="DS144" i="10"/>
  <c r="DR144" i="10"/>
  <c r="DQ144" i="10"/>
  <c r="DP144" i="10"/>
  <c r="DO144" i="10"/>
  <c r="DN144" i="10"/>
  <c r="DM144" i="10"/>
  <c r="DL144" i="10"/>
  <c r="DK144" i="10"/>
  <c r="DJ144" i="10"/>
  <c r="DI144" i="10"/>
  <c r="DH144" i="10"/>
  <c r="DG144" i="10"/>
  <c r="DF144" i="10"/>
  <c r="DE144" i="10"/>
  <c r="DD144" i="10"/>
  <c r="DC144" i="10"/>
  <c r="DB144" i="10"/>
  <c r="DA144" i="10"/>
  <c r="CZ144" i="10"/>
  <c r="CY144" i="10"/>
  <c r="CX144" i="10"/>
  <c r="CW144" i="10"/>
  <c r="CV144" i="10"/>
  <c r="CU144" i="10"/>
  <c r="CT144" i="10"/>
  <c r="CS144" i="10"/>
  <c r="CR144" i="10"/>
  <c r="CQ144" i="10"/>
  <c r="CP144" i="10"/>
  <c r="CO144" i="10"/>
  <c r="CN144" i="10"/>
  <c r="CM144" i="10"/>
  <c r="CL144" i="10"/>
  <c r="CK144" i="10"/>
  <c r="CJ144" i="10"/>
  <c r="CI144" i="10"/>
  <c r="CH144" i="10"/>
  <c r="CG144" i="10"/>
  <c r="CF144" i="10"/>
  <c r="CE144" i="10"/>
  <c r="CD144" i="10"/>
  <c r="CC144" i="10"/>
  <c r="CB144" i="10"/>
  <c r="CA144" i="10"/>
  <c r="BZ144" i="10"/>
  <c r="BY144" i="10"/>
  <c r="BX144" i="10"/>
  <c r="BW144" i="10"/>
  <c r="BV144" i="10"/>
  <c r="BU144" i="10"/>
  <c r="BT144" i="10"/>
  <c r="BS144" i="10"/>
  <c r="BR144" i="10"/>
  <c r="BQ144" i="10"/>
  <c r="BP144" i="10"/>
  <c r="BO144" i="10"/>
  <c r="BN144" i="10"/>
  <c r="BM144" i="10"/>
  <c r="BL144" i="10"/>
  <c r="BK144" i="10"/>
  <c r="BJ144" i="10"/>
  <c r="BI144" i="10"/>
  <c r="BH144" i="10"/>
  <c r="BG144" i="10"/>
  <c r="BF144" i="10"/>
  <c r="BE144" i="10"/>
  <c r="BD144" i="10"/>
  <c r="BC144" i="10"/>
  <c r="BB144" i="10"/>
  <c r="BA144" i="10"/>
  <c r="AZ144" i="10"/>
  <c r="AY144" i="10"/>
  <c r="AX144" i="10"/>
  <c r="AW144" i="10"/>
  <c r="AV144" i="10"/>
  <c r="AU144" i="10"/>
  <c r="AT144" i="10"/>
  <c r="AS144" i="10"/>
  <c r="AR144" i="10"/>
  <c r="AQ144" i="10"/>
  <c r="AP144" i="10"/>
  <c r="AO144" i="10"/>
  <c r="AN144" i="10"/>
  <c r="AM144" i="10"/>
  <c r="AL144" i="10"/>
  <c r="AK144" i="10"/>
  <c r="AJ144" i="10"/>
  <c r="AI144" i="10"/>
  <c r="AH144" i="10"/>
  <c r="AG144" i="10"/>
  <c r="AF144" i="10"/>
  <c r="AE144" i="10"/>
  <c r="AD144" i="10"/>
  <c r="AC144" i="10"/>
  <c r="AB144" i="10"/>
  <c r="AA144" i="10"/>
  <c r="Z144" i="10"/>
  <c r="Y144" i="10"/>
  <c r="X144" i="10"/>
  <c r="W144" i="10"/>
  <c r="V144" i="10"/>
  <c r="U144" i="10"/>
  <c r="T144" i="10"/>
  <c r="S144" i="10"/>
  <c r="R144" i="10"/>
  <c r="Q144" i="10"/>
  <c r="P144" i="10"/>
  <c r="O144" i="10"/>
  <c r="N144" i="10"/>
  <c r="M144" i="10"/>
  <c r="L144" i="10"/>
  <c r="K144" i="10"/>
  <c r="J144" i="10"/>
  <c r="I144" i="10"/>
  <c r="H144" i="10"/>
  <c r="G144" i="10"/>
  <c r="F144" i="10"/>
  <c r="E144" i="10"/>
  <c r="D144" i="10"/>
  <c r="DN136" i="10"/>
  <c r="DM136" i="10"/>
  <c r="DL136" i="10"/>
  <c r="DK136" i="10"/>
  <c r="DJ136" i="10"/>
  <c r="DI136" i="10"/>
  <c r="DH136" i="10"/>
  <c r="DG136" i="10"/>
  <c r="DF136" i="10"/>
  <c r="DE136" i="10"/>
  <c r="DD136" i="10"/>
  <c r="DC136" i="10"/>
  <c r="DB136" i="10"/>
  <c r="DA136" i="10"/>
  <c r="CZ136" i="10"/>
  <c r="CY136" i="10"/>
  <c r="CX136" i="10"/>
  <c r="CW136" i="10"/>
  <c r="CV136" i="10"/>
  <c r="CU136" i="10"/>
  <c r="CT136" i="10"/>
  <c r="CS136" i="10"/>
  <c r="CR136" i="10"/>
  <c r="CQ136" i="10"/>
  <c r="CP136" i="10"/>
  <c r="CO136" i="10"/>
  <c r="CN136" i="10"/>
  <c r="CM136" i="10"/>
  <c r="CL136" i="10"/>
  <c r="CK136" i="10"/>
  <c r="CJ136" i="10"/>
  <c r="CI136" i="10"/>
  <c r="CH136" i="10"/>
  <c r="CG136" i="10"/>
  <c r="CF136" i="10"/>
  <c r="CE136" i="10"/>
  <c r="CD136" i="10"/>
  <c r="CC136" i="10"/>
  <c r="CB136" i="10"/>
  <c r="CA136" i="10"/>
  <c r="BZ136" i="10"/>
  <c r="BY136" i="10"/>
  <c r="BX136" i="10"/>
  <c r="BW136" i="10"/>
  <c r="BV136" i="10"/>
  <c r="BU136" i="10"/>
  <c r="BT136" i="10"/>
  <c r="BS136" i="10"/>
  <c r="BR136" i="10"/>
  <c r="BQ136" i="10"/>
  <c r="BP136" i="10"/>
  <c r="BO136" i="10"/>
  <c r="BN136" i="10"/>
  <c r="BM136" i="10"/>
  <c r="BL136" i="10"/>
  <c r="BK136" i="10"/>
  <c r="BJ136" i="10"/>
  <c r="BI136" i="10"/>
  <c r="BH136" i="10"/>
  <c r="BG136" i="10"/>
  <c r="BF136" i="10"/>
  <c r="BE136" i="10"/>
  <c r="BD136" i="10"/>
  <c r="BC136" i="10"/>
  <c r="BB136" i="10"/>
  <c r="BA136" i="10"/>
  <c r="AZ136" i="10"/>
  <c r="AY136" i="10"/>
  <c r="AX136" i="10"/>
  <c r="AW136" i="10"/>
  <c r="AV136" i="10"/>
  <c r="AU136" i="10"/>
  <c r="AT136" i="10"/>
  <c r="AS136" i="10"/>
  <c r="AR136" i="10"/>
  <c r="AQ136" i="10"/>
  <c r="AP136" i="10"/>
  <c r="AO136" i="10"/>
  <c r="AN136" i="10"/>
  <c r="AM136" i="10"/>
  <c r="AL136" i="10"/>
  <c r="AK136" i="10"/>
  <c r="AJ136" i="10"/>
  <c r="AI136" i="10"/>
  <c r="AH136" i="10"/>
  <c r="AG136" i="10"/>
  <c r="AF136" i="10"/>
  <c r="AE136" i="10"/>
  <c r="AD136" i="10"/>
  <c r="AC136" i="10"/>
  <c r="AB136" i="10"/>
  <c r="AA136" i="10"/>
  <c r="Z136" i="10"/>
  <c r="Y136" i="10"/>
  <c r="X136" i="10"/>
  <c r="W136" i="10"/>
  <c r="V136" i="10"/>
  <c r="U136" i="10"/>
  <c r="T136" i="10"/>
  <c r="S136" i="10"/>
  <c r="R136" i="10"/>
  <c r="Q136" i="10"/>
  <c r="P136" i="10"/>
  <c r="O136" i="10"/>
  <c r="N136" i="10"/>
  <c r="M136" i="10"/>
  <c r="L136" i="10"/>
  <c r="K136" i="10"/>
  <c r="J136" i="10"/>
  <c r="I136" i="10"/>
  <c r="H136" i="10"/>
  <c r="G136" i="10"/>
  <c r="F136" i="10"/>
  <c r="E136" i="10"/>
  <c r="D136" i="10"/>
  <c r="EQ135" i="10"/>
  <c r="EP135" i="10"/>
  <c r="EO135" i="10"/>
  <c r="EN135" i="10"/>
  <c r="EM135" i="10"/>
  <c r="EL135" i="10"/>
  <c r="EK135" i="10"/>
  <c r="EJ135" i="10"/>
  <c r="EI135" i="10"/>
  <c r="EH135" i="10"/>
  <c r="EG135" i="10"/>
  <c r="EF135" i="10"/>
  <c r="EE135" i="10"/>
  <c r="ED135" i="10"/>
  <c r="EC135" i="10"/>
  <c r="EB135" i="10"/>
  <c r="EA135" i="10"/>
  <c r="DZ135" i="10"/>
  <c r="DY135" i="10"/>
  <c r="DX135" i="10"/>
  <c r="DW135" i="10"/>
  <c r="DV135" i="10"/>
  <c r="DU135" i="10"/>
  <c r="DT135" i="10"/>
  <c r="DS135" i="10"/>
  <c r="DR135" i="10"/>
  <c r="DQ135" i="10"/>
  <c r="DP135" i="10"/>
  <c r="DO135" i="10"/>
  <c r="DN135" i="10"/>
  <c r="DM135" i="10"/>
  <c r="DL135" i="10"/>
  <c r="DK135" i="10"/>
  <c r="DJ135" i="10"/>
  <c r="DI135" i="10"/>
  <c r="DH135" i="10"/>
  <c r="DG135" i="10"/>
  <c r="DF135" i="10"/>
  <c r="DE135" i="10"/>
  <c r="DD135" i="10"/>
  <c r="DC135" i="10"/>
  <c r="DB135" i="10"/>
  <c r="DA135" i="10"/>
  <c r="CZ135" i="10"/>
  <c r="CY135" i="10"/>
  <c r="CX135" i="10"/>
  <c r="CW135" i="10"/>
  <c r="CV135" i="10"/>
  <c r="CU135" i="10"/>
  <c r="CT135" i="10"/>
  <c r="CS135" i="10"/>
  <c r="CR135" i="10"/>
  <c r="CQ135" i="10"/>
  <c r="CP135" i="10"/>
  <c r="CO135" i="10"/>
  <c r="CN135" i="10"/>
  <c r="CM135" i="10"/>
  <c r="CL135" i="10"/>
  <c r="CK135" i="10"/>
  <c r="CJ135" i="10"/>
  <c r="CI135" i="10"/>
  <c r="CH135" i="10"/>
  <c r="CG135" i="10"/>
  <c r="CF135" i="10"/>
  <c r="CE135" i="10"/>
  <c r="CD135" i="10"/>
  <c r="CC135" i="10"/>
  <c r="CB135" i="10"/>
  <c r="CA135" i="10"/>
  <c r="BZ135" i="10"/>
  <c r="BY135" i="10"/>
  <c r="BX135" i="10"/>
  <c r="BW135" i="10"/>
  <c r="BV135" i="10"/>
  <c r="BU135" i="10"/>
  <c r="BT135" i="10"/>
  <c r="BS135" i="10"/>
  <c r="BR135" i="10"/>
  <c r="BQ135" i="10"/>
  <c r="BP135" i="10"/>
  <c r="BO135" i="10"/>
  <c r="BN135" i="10"/>
  <c r="BM135" i="10"/>
  <c r="BL135" i="10"/>
  <c r="BK135" i="10"/>
  <c r="BJ135" i="10"/>
  <c r="BI135" i="10"/>
  <c r="BH135" i="10"/>
  <c r="BG135" i="10"/>
  <c r="BF135" i="10"/>
  <c r="BE135" i="10"/>
  <c r="BD135" i="10"/>
  <c r="BC135" i="10"/>
  <c r="BB135" i="10"/>
  <c r="BA135" i="10"/>
  <c r="AZ135" i="10"/>
  <c r="AY135" i="10"/>
  <c r="AX135" i="10"/>
  <c r="AW135" i="10"/>
  <c r="AV135" i="10"/>
  <c r="AU135" i="10"/>
  <c r="AT135" i="10"/>
  <c r="AS135" i="10"/>
  <c r="AR135" i="10"/>
  <c r="AQ135" i="10"/>
  <c r="AP135" i="10"/>
  <c r="AO135" i="10"/>
  <c r="AN135" i="10"/>
  <c r="AM135" i="10"/>
  <c r="AL135" i="10"/>
  <c r="AK135" i="10"/>
  <c r="AJ135" i="10"/>
  <c r="AI135" i="10"/>
  <c r="AH135" i="10"/>
  <c r="AG135" i="10"/>
  <c r="AF135" i="10"/>
  <c r="AE135" i="10"/>
  <c r="AD135" i="10"/>
  <c r="AC135" i="10"/>
  <c r="AB135" i="10"/>
  <c r="AA135" i="10"/>
  <c r="Z135" i="10"/>
  <c r="Y135" i="10"/>
  <c r="X135" i="10"/>
  <c r="W135" i="10"/>
  <c r="V135" i="10"/>
  <c r="U135" i="10"/>
  <c r="T135" i="10"/>
  <c r="S135" i="10"/>
  <c r="R135" i="10"/>
  <c r="Q135" i="10"/>
  <c r="P135" i="10"/>
  <c r="O135" i="10"/>
  <c r="N135" i="10"/>
  <c r="M135" i="10"/>
  <c r="L135" i="10"/>
  <c r="K135" i="10"/>
  <c r="J135" i="10"/>
  <c r="I135" i="10"/>
  <c r="H135" i="10"/>
  <c r="G135" i="10"/>
  <c r="F135" i="10"/>
  <c r="E135" i="10"/>
  <c r="D135" i="10"/>
  <c r="EQ134" i="10"/>
  <c r="EP134" i="10"/>
  <c r="EO134" i="10"/>
  <c r="EN134" i="10"/>
  <c r="EM134" i="10"/>
  <c r="EL134" i="10"/>
  <c r="EK134" i="10"/>
  <c r="EJ134" i="10"/>
  <c r="EI134" i="10"/>
  <c r="EH134" i="10"/>
  <c r="EG134" i="10"/>
  <c r="EF134" i="10"/>
  <c r="EE134" i="10"/>
  <c r="ED134" i="10"/>
  <c r="EC134" i="10"/>
  <c r="EB134" i="10"/>
  <c r="EA134" i="10"/>
  <c r="DZ134" i="10"/>
  <c r="DY134" i="10"/>
  <c r="DX134" i="10"/>
  <c r="DW134" i="10"/>
  <c r="DV134" i="10"/>
  <c r="DU134" i="10"/>
  <c r="DT134" i="10"/>
  <c r="DS134" i="10"/>
  <c r="DR134" i="10"/>
  <c r="DQ134" i="10"/>
  <c r="DP134" i="10"/>
  <c r="DO134" i="10"/>
  <c r="DN134" i="10"/>
  <c r="DM134" i="10"/>
  <c r="DL134" i="10"/>
  <c r="DK134" i="10"/>
  <c r="DJ134" i="10"/>
  <c r="DI134" i="10"/>
  <c r="DH134" i="10"/>
  <c r="DG134" i="10"/>
  <c r="DF134" i="10"/>
  <c r="DE134" i="10"/>
  <c r="DD134" i="10"/>
  <c r="DC134" i="10"/>
  <c r="DB134" i="10"/>
  <c r="DA134" i="10"/>
  <c r="CZ134" i="10"/>
  <c r="CY134" i="10"/>
  <c r="CX134" i="10"/>
  <c r="CW134" i="10"/>
  <c r="CV134" i="10"/>
  <c r="CU134" i="10"/>
  <c r="CT134" i="10"/>
  <c r="CS134" i="10"/>
  <c r="CR134" i="10"/>
  <c r="CQ134" i="10"/>
  <c r="CP134" i="10"/>
  <c r="CO134" i="10"/>
  <c r="CN134" i="10"/>
  <c r="CM134" i="10"/>
  <c r="CL134" i="10"/>
  <c r="CK134" i="10"/>
  <c r="CJ134" i="10"/>
  <c r="CI134" i="10"/>
  <c r="CH134" i="10"/>
  <c r="CG134" i="10"/>
  <c r="CF134" i="10"/>
  <c r="CE134" i="10"/>
  <c r="CD134" i="10"/>
  <c r="CC134" i="10"/>
  <c r="CB134" i="10"/>
  <c r="CA134" i="10"/>
  <c r="BZ134" i="10"/>
  <c r="BY134" i="10"/>
  <c r="BX134" i="10"/>
  <c r="BW134" i="10"/>
  <c r="BV134" i="10"/>
  <c r="BU134" i="10"/>
  <c r="BT134" i="10"/>
  <c r="BS134" i="10"/>
  <c r="BR134" i="10"/>
  <c r="BQ134" i="10"/>
  <c r="BP134" i="10"/>
  <c r="BO134" i="10"/>
  <c r="BN134" i="10"/>
  <c r="BM134" i="10"/>
  <c r="BL134" i="10"/>
  <c r="BK134" i="10"/>
  <c r="BJ134" i="10"/>
  <c r="BI134" i="10"/>
  <c r="BH134" i="10"/>
  <c r="BG134" i="10"/>
  <c r="BF134" i="10"/>
  <c r="BE134" i="10"/>
  <c r="BD134" i="10"/>
  <c r="BC134" i="10"/>
  <c r="BB134" i="10"/>
  <c r="BA134" i="10"/>
  <c r="AZ134" i="10"/>
  <c r="AY134" i="10"/>
  <c r="AX134" i="10"/>
  <c r="AW134" i="10"/>
  <c r="AV134" i="10"/>
  <c r="AU134" i="10"/>
  <c r="AT134" i="10"/>
  <c r="AS134" i="10"/>
  <c r="AR134" i="10"/>
  <c r="AQ134" i="10"/>
  <c r="AP134" i="10"/>
  <c r="AO134" i="10"/>
  <c r="AN134" i="10"/>
  <c r="AM134" i="10"/>
  <c r="AL134" i="10"/>
  <c r="AK134" i="10"/>
  <c r="AJ134" i="10"/>
  <c r="AI134" i="10"/>
  <c r="AH134" i="10"/>
  <c r="AG134" i="10"/>
  <c r="AF134" i="10"/>
  <c r="AE134" i="10"/>
  <c r="AD134" i="10"/>
  <c r="AC134" i="10"/>
  <c r="AB134" i="10"/>
  <c r="AA134" i="10"/>
  <c r="Z134" i="10"/>
  <c r="Y134" i="10"/>
  <c r="X134" i="10"/>
  <c r="W134" i="10"/>
  <c r="V134" i="10"/>
  <c r="U134" i="10"/>
  <c r="T134" i="10"/>
  <c r="S134" i="10"/>
  <c r="R134" i="10"/>
  <c r="Q134" i="10"/>
  <c r="P134" i="10"/>
  <c r="O134" i="10"/>
  <c r="N134" i="10"/>
  <c r="M134" i="10"/>
  <c r="L134" i="10"/>
  <c r="K134" i="10"/>
  <c r="J134" i="10"/>
  <c r="I134" i="10"/>
  <c r="H134" i="10"/>
  <c r="G134" i="10"/>
  <c r="F134" i="10"/>
  <c r="E134" i="10"/>
  <c r="D134" i="10"/>
  <c r="C136" i="10"/>
  <c r="C135" i="10"/>
  <c r="C145" i="10"/>
  <c r="C144" i="10"/>
  <c r="DN146" i="10" l="1"/>
  <c r="DM146" i="10"/>
  <c r="DL146" i="10"/>
  <c r="DK146" i="10"/>
  <c r="DJ146" i="10"/>
  <c r="DI146" i="10"/>
  <c r="DH146" i="10"/>
  <c r="DG146" i="10"/>
  <c r="DF146" i="10"/>
  <c r="DE146" i="10"/>
  <c r="DD146" i="10"/>
  <c r="DC146" i="10"/>
  <c r="DB146" i="10"/>
  <c r="DA146" i="10"/>
  <c r="CZ146" i="10"/>
  <c r="CY146" i="10"/>
  <c r="CX146" i="10"/>
  <c r="CW146" i="10"/>
  <c r="CV146" i="10"/>
  <c r="CU146" i="10"/>
  <c r="CT146" i="10"/>
  <c r="CS146" i="10"/>
  <c r="CR146" i="10"/>
  <c r="CQ146" i="10"/>
  <c r="CP146" i="10"/>
  <c r="CO146" i="10"/>
  <c r="CN146" i="10"/>
  <c r="CM146" i="10"/>
  <c r="CL146" i="10"/>
  <c r="CK146" i="10"/>
  <c r="CJ146" i="10"/>
  <c r="CI146" i="10"/>
  <c r="CH146" i="10"/>
  <c r="CG146" i="10"/>
  <c r="CF146" i="10"/>
  <c r="CE146" i="10"/>
  <c r="CD146" i="10"/>
  <c r="CC146" i="10"/>
  <c r="CB146" i="10"/>
  <c r="CA146" i="10"/>
  <c r="BZ146" i="10"/>
  <c r="BY146" i="10"/>
  <c r="BX146" i="10"/>
  <c r="BW146" i="10"/>
  <c r="BV146" i="10"/>
  <c r="BU146" i="10"/>
  <c r="BT146" i="10"/>
  <c r="BS146" i="10"/>
  <c r="BR146" i="10"/>
  <c r="BQ146" i="10"/>
  <c r="BP146" i="10"/>
  <c r="BO146" i="10"/>
  <c r="BN146" i="10"/>
  <c r="BM146" i="10"/>
  <c r="BL146" i="10"/>
  <c r="BK146" i="10"/>
  <c r="BJ146" i="10"/>
  <c r="BI146" i="10"/>
  <c r="BH146" i="10"/>
  <c r="BG146" i="10"/>
  <c r="BF146" i="10"/>
  <c r="BE146" i="10"/>
  <c r="BD146" i="10"/>
  <c r="BC146" i="10"/>
  <c r="BB146" i="10"/>
  <c r="BA146" i="10"/>
  <c r="AZ146" i="10"/>
  <c r="AY146" i="10"/>
  <c r="AX146" i="10"/>
  <c r="AW146" i="10"/>
  <c r="AV146" i="10"/>
  <c r="AU146" i="10"/>
  <c r="AT146" i="10"/>
  <c r="AS146" i="10"/>
  <c r="AR146" i="10"/>
  <c r="AQ146" i="10"/>
  <c r="AP146" i="10"/>
  <c r="AO146" i="10"/>
  <c r="AN146" i="10"/>
  <c r="AM146" i="10"/>
  <c r="AL146" i="10"/>
  <c r="AK146" i="10"/>
  <c r="AJ146" i="10"/>
  <c r="AI146" i="10"/>
  <c r="AH146" i="10"/>
  <c r="AG146" i="10"/>
  <c r="AF146" i="10"/>
  <c r="AE146" i="10"/>
  <c r="AD146" i="10"/>
  <c r="AC146" i="10"/>
  <c r="AB146" i="10"/>
  <c r="AA146" i="10"/>
  <c r="Z146" i="10"/>
  <c r="Y146" i="10"/>
  <c r="X146" i="10"/>
  <c r="W146" i="10"/>
  <c r="V146" i="10"/>
  <c r="U146" i="10"/>
  <c r="T146" i="10"/>
  <c r="S146" i="10"/>
  <c r="R146" i="10"/>
  <c r="Q146" i="10"/>
  <c r="P146" i="10"/>
  <c r="O146" i="10"/>
  <c r="N146" i="10"/>
  <c r="M146" i="10"/>
  <c r="L146" i="10"/>
  <c r="K146" i="10"/>
  <c r="J146" i="10"/>
  <c r="I146" i="10"/>
  <c r="H146" i="10"/>
  <c r="G146" i="10"/>
  <c r="F146" i="10"/>
  <c r="E146" i="10"/>
  <c r="D146" i="10"/>
  <c r="C146" i="10"/>
  <c r="BZ139" i="10"/>
  <c r="BV139" i="10" s="1"/>
  <c r="BG139" i="10"/>
  <c r="DK139" i="10"/>
  <c r="DJ139" i="10"/>
  <c r="DM139" i="10"/>
  <c r="DG139" i="10"/>
  <c r="DF139" i="10"/>
  <c r="DE139" i="10"/>
  <c r="DB139" i="10"/>
  <c r="CU139" i="10"/>
  <c r="CX139" i="10"/>
  <c r="CQ139" i="10"/>
  <c r="CP139" i="10"/>
  <c r="CS139" i="10"/>
  <c r="CM139" i="10"/>
  <c r="CL139" i="10"/>
  <c r="CK139" i="10"/>
  <c r="CH139" i="10"/>
  <c r="CD139" i="10"/>
  <c r="BW139" i="10"/>
  <c r="BS139" i="10"/>
  <c r="BR139" i="10"/>
  <c r="BQ139" i="10"/>
  <c r="BN139" i="10"/>
  <c r="BJ139" i="10"/>
  <c r="BC139" i="10"/>
  <c r="BB139" i="10"/>
  <c r="BE139" i="10"/>
  <c r="AY139" i="10"/>
  <c r="AX139" i="10"/>
  <c r="AW139" i="10"/>
  <c r="AT139" i="10"/>
  <c r="AI139" i="10"/>
  <c r="AH139" i="10"/>
  <c r="AK139" i="10"/>
  <c r="AE139" i="10"/>
  <c r="AD139" i="10"/>
  <c r="AC139" i="10"/>
  <c r="Z139" i="10"/>
  <c r="S139" i="10"/>
  <c r="V139" i="10"/>
  <c r="O139" i="10"/>
  <c r="N139" i="10"/>
  <c r="Q139" i="10"/>
  <c r="K139" i="10"/>
  <c r="J139" i="10"/>
  <c r="I139" i="10"/>
  <c r="F139" i="10"/>
  <c r="BY139" i="10" l="1"/>
  <c r="CA139" i="10"/>
  <c r="AU139" i="10"/>
  <c r="CI139" i="10"/>
  <c r="DC139" i="10"/>
  <c r="D139" i="10"/>
  <c r="L139" i="10"/>
  <c r="P139" i="10"/>
  <c r="T139" i="10"/>
  <c r="X139" i="10"/>
  <c r="AF139" i="10"/>
  <c r="AJ139" i="10"/>
  <c r="AN139" i="10"/>
  <c r="AR139" i="10"/>
  <c r="AZ139" i="10"/>
  <c r="BD139" i="10"/>
  <c r="BH139" i="10"/>
  <c r="BL139" i="10"/>
  <c r="BT139" i="10"/>
  <c r="BX139" i="10"/>
  <c r="CB139" i="10"/>
  <c r="CF139" i="10"/>
  <c r="CN139" i="10"/>
  <c r="CR139" i="10"/>
  <c r="CV139" i="10"/>
  <c r="CZ139" i="10"/>
  <c r="DH139" i="10"/>
  <c r="DL139" i="10"/>
  <c r="AA139" i="10"/>
  <c r="AM139" i="10"/>
  <c r="BO139" i="10"/>
  <c r="E139" i="10"/>
  <c r="U139" i="10"/>
  <c r="Y139" i="10"/>
  <c r="AO139" i="10"/>
  <c r="AS139" i="10"/>
  <c r="BI139" i="10"/>
  <c r="BM139" i="10"/>
  <c r="CC139" i="10"/>
  <c r="CG139" i="10"/>
  <c r="CW139" i="10"/>
  <c r="DA139" i="10"/>
  <c r="G139" i="10"/>
  <c r="Y123" i="3"/>
  <c r="X123" i="3"/>
  <c r="W123" i="3"/>
  <c r="V123" i="3"/>
  <c r="U123" i="3"/>
  <c r="T123" i="3"/>
  <c r="S123" i="3"/>
  <c r="R123" i="3"/>
  <c r="Q123" i="3"/>
  <c r="P123" i="3"/>
  <c r="O123" i="3"/>
  <c r="N123" i="3"/>
  <c r="M123" i="3"/>
  <c r="L123" i="3"/>
  <c r="K123" i="3"/>
  <c r="J123" i="3"/>
  <c r="I123" i="3"/>
  <c r="H123" i="3"/>
  <c r="G123" i="3"/>
  <c r="F123" i="3"/>
  <c r="E123" i="3"/>
  <c r="D123" i="3"/>
  <c r="C123" i="3"/>
  <c r="Y122" i="3"/>
  <c r="X122" i="3"/>
  <c r="W122" i="3"/>
  <c r="V122" i="3"/>
  <c r="U122" i="3"/>
  <c r="T122" i="3"/>
  <c r="S122" i="3"/>
  <c r="R122" i="3"/>
  <c r="Q122" i="3"/>
  <c r="P122" i="3"/>
  <c r="O122" i="3"/>
  <c r="N122" i="3"/>
  <c r="M122" i="3"/>
  <c r="L122" i="3"/>
  <c r="K122" i="3"/>
  <c r="J122" i="3"/>
  <c r="I122" i="3"/>
  <c r="H122" i="3"/>
  <c r="G122" i="3"/>
  <c r="F122" i="3"/>
  <c r="E122" i="3"/>
  <c r="D122" i="3"/>
  <c r="C122" i="3"/>
  <c r="R9" i="1"/>
  <c r="R31" i="1"/>
  <c r="R32" i="1" s="1"/>
  <c r="Y150" i="3" l="1"/>
  <c r="X150" i="3"/>
  <c r="W150" i="3"/>
  <c r="V150" i="3"/>
  <c r="U150" i="3"/>
  <c r="T150" i="3"/>
  <c r="S150" i="3"/>
  <c r="R150" i="3"/>
  <c r="Q150" i="3"/>
  <c r="P150" i="3"/>
  <c r="O150" i="3"/>
  <c r="N150" i="3"/>
  <c r="M150" i="3"/>
  <c r="L150" i="3"/>
  <c r="K150" i="3"/>
  <c r="J150" i="3"/>
  <c r="I150" i="3"/>
  <c r="H150" i="3"/>
  <c r="G150" i="3"/>
  <c r="F150" i="3"/>
  <c r="E150" i="3"/>
  <c r="D150" i="3"/>
  <c r="B151" i="3" s="1"/>
  <c r="C150" i="3"/>
  <c r="AF138" i="3"/>
  <c r="AE138" i="3"/>
  <c r="AD138" i="3"/>
  <c r="AC138" i="3"/>
  <c r="AB138" i="3"/>
  <c r="AA138" i="3"/>
  <c r="Z138" i="3"/>
  <c r="Y138" i="3"/>
  <c r="X138" i="3"/>
  <c r="W138" i="3"/>
  <c r="V138" i="3"/>
  <c r="U138" i="3"/>
  <c r="T138" i="3"/>
  <c r="S138" i="3"/>
  <c r="R138" i="3"/>
  <c r="Q138" i="3"/>
  <c r="P138" i="3"/>
  <c r="O138" i="3"/>
  <c r="N138" i="3"/>
  <c r="M138" i="3"/>
  <c r="L138" i="3"/>
  <c r="K138" i="3"/>
  <c r="J138" i="3"/>
  <c r="I138" i="3"/>
  <c r="H138" i="3"/>
  <c r="G138" i="3"/>
  <c r="F138" i="3"/>
  <c r="E138" i="3"/>
  <c r="D138" i="3"/>
  <c r="C138" i="3"/>
  <c r="EV101" i="3"/>
  <c r="EV100" i="3"/>
  <c r="EV99" i="3"/>
  <c r="EV98" i="3"/>
  <c r="EV97" i="3"/>
  <c r="EV96" i="3"/>
  <c r="EV95" i="3"/>
  <c r="EV94" i="3"/>
  <c r="EV93" i="3"/>
  <c r="EV92" i="3"/>
  <c r="EV91" i="3"/>
  <c r="EV90" i="3"/>
  <c r="EV89" i="3"/>
  <c r="EV88" i="3"/>
  <c r="EV87" i="3"/>
  <c r="EV86" i="3"/>
  <c r="EV85" i="3"/>
  <c r="EV84" i="3"/>
  <c r="EV83" i="3"/>
  <c r="EV82" i="3"/>
  <c r="EV81" i="3"/>
  <c r="EV80" i="3"/>
  <c r="EV79" i="3"/>
  <c r="EV78" i="3"/>
  <c r="EV75" i="3"/>
  <c r="EV74" i="3"/>
  <c r="EV73" i="3"/>
  <c r="EV72" i="3"/>
  <c r="EV71" i="3"/>
  <c r="EV70" i="3"/>
  <c r="EV69" i="3"/>
  <c r="EV68" i="3"/>
  <c r="EV67" i="3"/>
  <c r="EV66" i="3"/>
  <c r="EV65" i="3"/>
  <c r="EV64" i="3"/>
  <c r="EV63" i="3"/>
  <c r="EV62" i="3"/>
  <c r="EV61" i="3"/>
  <c r="EV60" i="3"/>
  <c r="EV59" i="3"/>
  <c r="EV58" i="3"/>
  <c r="EV57" i="3"/>
  <c r="EV56" i="3"/>
  <c r="EV55" i="3"/>
  <c r="EV54" i="3"/>
  <c r="EV53" i="3"/>
  <c r="A3" i="10"/>
  <c r="ER96" i="10"/>
  <c r="ER95" i="10"/>
  <c r="ER94" i="10"/>
  <c r="ER93" i="10"/>
  <c r="ER92" i="10"/>
  <c r="ER91" i="10"/>
  <c r="ER90" i="10"/>
  <c r="ER89" i="10"/>
  <c r="ER88" i="10"/>
  <c r="ER87" i="10"/>
  <c r="ER86" i="10"/>
  <c r="ER85" i="10"/>
  <c r="ER84" i="10"/>
  <c r="ER83" i="10"/>
  <c r="ER82" i="10"/>
  <c r="ER81" i="10"/>
  <c r="ER80" i="10"/>
  <c r="ER79" i="10"/>
  <c r="ER78" i="10"/>
  <c r="ER77" i="10"/>
  <c r="ER76" i="10"/>
  <c r="ER75" i="10"/>
  <c r="ER74" i="10"/>
  <c r="ER72" i="10"/>
  <c r="ER71" i="10"/>
  <c r="ER70" i="10"/>
  <c r="ER69" i="10"/>
  <c r="ER68" i="10"/>
  <c r="ER67" i="10"/>
  <c r="ER66" i="10"/>
  <c r="ER65" i="10"/>
  <c r="ER64" i="10"/>
  <c r="ER63" i="10"/>
  <c r="ER62" i="10"/>
  <c r="ER61" i="10"/>
  <c r="ER60" i="10"/>
  <c r="ER59" i="10"/>
  <c r="ER58" i="10"/>
  <c r="ER57" i="10"/>
  <c r="ER56" i="10"/>
  <c r="ER55" i="10"/>
  <c r="ER54" i="10"/>
  <c r="ER53" i="10"/>
  <c r="ER52" i="10"/>
  <c r="ER51" i="10"/>
  <c r="ER50" i="10"/>
  <c r="ER48" i="10"/>
  <c r="ER47" i="10"/>
  <c r="ER46" i="10"/>
  <c r="ER45" i="10"/>
  <c r="ER44" i="10"/>
  <c r="ER43" i="10"/>
  <c r="ER42" i="10"/>
  <c r="ER41" i="10"/>
  <c r="ER40" i="10"/>
  <c r="ER39" i="10"/>
  <c r="ER38" i="10"/>
  <c r="ER37" i="10"/>
  <c r="ER36" i="10"/>
  <c r="ER35" i="10"/>
  <c r="ER34" i="10"/>
  <c r="ER33" i="10"/>
  <c r="ER32" i="10"/>
  <c r="ER31" i="10"/>
  <c r="ER30" i="10"/>
  <c r="ER29" i="10"/>
  <c r="ER28" i="10"/>
  <c r="ER27" i="10"/>
  <c r="ER26" i="10"/>
  <c r="ER2" i="10"/>
  <c r="ER3" i="10"/>
  <c r="ER4" i="10"/>
  <c r="A4" i="10" s="1"/>
  <c r="ER5" i="10"/>
  <c r="A5" i="10" s="1"/>
  <c r="ER6" i="10"/>
  <c r="A6" i="10" s="1"/>
  <c r="ER7" i="10"/>
  <c r="A7" i="10" s="1"/>
  <c r="ER8" i="10"/>
  <c r="A8" i="10" s="1"/>
  <c r="ER9" i="10"/>
  <c r="A9" i="10" s="1"/>
  <c r="ER10" i="10"/>
  <c r="A10" i="10" s="1"/>
  <c r="ER11" i="10"/>
  <c r="A11" i="10" s="1"/>
  <c r="ER12" i="10"/>
  <c r="A12" i="10" s="1"/>
  <c r="ER13" i="10"/>
  <c r="A13" i="10" s="1"/>
  <c r="ER14" i="10"/>
  <c r="A14" i="10" s="1"/>
  <c r="ER15" i="10"/>
  <c r="A15" i="10" s="1"/>
  <c r="ER16" i="10"/>
  <c r="A16" i="10" s="1"/>
  <c r="ER17" i="10"/>
  <c r="ER18" i="10"/>
  <c r="ER19" i="10"/>
  <c r="ER20" i="10"/>
  <c r="ER21" i="10"/>
  <c r="ER22" i="10"/>
  <c r="ER23" i="10"/>
  <c r="ER24" i="10"/>
  <c r="EV52" i="3"/>
  <c r="EV49" i="3"/>
  <c r="EV48" i="3"/>
  <c r="EV47" i="3"/>
  <c r="EV46" i="3"/>
  <c r="EV45" i="3"/>
  <c r="EV44" i="3"/>
  <c r="EV43" i="3"/>
  <c r="EV42" i="3"/>
  <c r="EV41" i="3"/>
  <c r="EV40" i="3"/>
  <c r="EV39" i="3"/>
  <c r="EV38" i="3"/>
  <c r="EV37" i="3"/>
  <c r="EV36" i="3"/>
  <c r="EV35" i="3"/>
  <c r="EV34" i="3"/>
  <c r="EV33" i="3"/>
  <c r="EV32" i="3"/>
  <c r="EV31" i="3"/>
  <c r="EV30" i="3"/>
  <c r="EV29" i="3"/>
  <c r="EV28" i="3"/>
  <c r="EV27" i="3"/>
  <c r="EV24" i="3"/>
  <c r="EV23" i="3"/>
  <c r="EV22" i="3"/>
  <c r="EV21" i="3"/>
  <c r="EV20" i="3"/>
  <c r="EV19" i="3"/>
  <c r="EV18" i="3"/>
  <c r="EV17" i="3"/>
  <c r="EV16" i="3"/>
  <c r="EV15" i="3"/>
  <c r="EV14" i="3"/>
  <c r="EV13" i="3"/>
  <c r="EV12" i="3"/>
  <c r="EV11" i="3"/>
  <c r="EV10" i="3"/>
  <c r="EV9" i="3"/>
  <c r="EV8" i="3"/>
  <c r="EV7" i="3"/>
  <c r="EV6" i="3"/>
  <c r="EV5" i="3"/>
  <c r="EV4" i="3"/>
  <c r="EV3" i="3"/>
  <c r="EV2" i="3"/>
  <c r="B150" i="3" l="1"/>
  <c r="AB108" i="3" l="1"/>
  <c r="AB112" i="3" s="1"/>
  <c r="AB109" i="3"/>
  <c r="AB110" i="3"/>
  <c r="AB111" i="3"/>
  <c r="AB113" i="3" s="1"/>
  <c r="G6" i="35" l="1"/>
  <c r="F6" i="35"/>
  <c r="E6" i="35"/>
  <c r="D6" i="35"/>
  <c r="C6" i="35"/>
  <c r="B6" i="35"/>
  <c r="EL103" i="10" l="1"/>
  <c r="EK103" i="10"/>
  <c r="EJ103" i="10"/>
  <c r="EI103" i="10"/>
  <c r="EH103" i="10"/>
  <c r="EG103" i="10"/>
  <c r="EF103" i="10"/>
  <c r="EE103" i="10"/>
  <c r="ED103" i="10"/>
  <c r="EC103" i="10"/>
  <c r="EB103" i="10"/>
  <c r="EA103" i="10"/>
  <c r="EL102" i="10"/>
  <c r="EK102" i="10"/>
  <c r="EJ102" i="10"/>
  <c r="EI102" i="10"/>
  <c r="EH102" i="10"/>
  <c r="EG102" i="10"/>
  <c r="EF102" i="10"/>
  <c r="EE102" i="10"/>
  <c r="ED102" i="10"/>
  <c r="EC102" i="10"/>
  <c r="EB102" i="10"/>
  <c r="EA102" i="10"/>
  <c r="Z38" i="20"/>
  <c r="Y38" i="20"/>
  <c r="X38" i="20"/>
  <c r="W38" i="20"/>
  <c r="V38" i="20"/>
  <c r="U38" i="20"/>
  <c r="T38" i="20"/>
  <c r="S38" i="20"/>
  <c r="R38" i="20"/>
  <c r="Q38" i="20"/>
  <c r="P38" i="20"/>
  <c r="O38" i="20"/>
  <c r="N38" i="20"/>
  <c r="M38" i="20"/>
  <c r="L38" i="20"/>
  <c r="K38" i="20"/>
  <c r="J38" i="20"/>
  <c r="I38" i="20"/>
  <c r="H38" i="20"/>
  <c r="G38" i="20"/>
  <c r="F38" i="20"/>
  <c r="E38" i="20"/>
  <c r="D38" i="20"/>
  <c r="Z37" i="20"/>
  <c r="Y37" i="20"/>
  <c r="X37" i="20"/>
  <c r="W37" i="20"/>
  <c r="V37" i="20"/>
  <c r="U37" i="20"/>
  <c r="T37" i="20"/>
  <c r="S37" i="20"/>
  <c r="R37" i="20"/>
  <c r="Q37" i="20"/>
  <c r="P37" i="20"/>
  <c r="O37" i="20"/>
  <c r="N37" i="20"/>
  <c r="M37" i="20"/>
  <c r="L37" i="20"/>
  <c r="K37" i="20"/>
  <c r="J37" i="20"/>
  <c r="I37" i="20"/>
  <c r="H37" i="20"/>
  <c r="G37" i="20"/>
  <c r="F37" i="20"/>
  <c r="Z36" i="20"/>
  <c r="Y36" i="20"/>
  <c r="X36" i="20"/>
  <c r="W36" i="20"/>
  <c r="V36" i="20"/>
  <c r="U36" i="20"/>
  <c r="T36" i="20"/>
  <c r="S36" i="20"/>
  <c r="R36" i="20"/>
  <c r="Q36" i="20"/>
  <c r="P36" i="20"/>
  <c r="O36" i="20"/>
  <c r="N36" i="20"/>
  <c r="M36" i="20"/>
  <c r="L36" i="20"/>
  <c r="K36" i="20"/>
  <c r="J36" i="20"/>
  <c r="I36" i="20"/>
  <c r="H36" i="20"/>
  <c r="G36" i="20"/>
  <c r="F36" i="20"/>
  <c r="Z35" i="20"/>
  <c r="Y35" i="20"/>
  <c r="X35" i="20"/>
  <c r="W35" i="20"/>
  <c r="V35" i="20"/>
  <c r="U35" i="20"/>
  <c r="T35" i="20"/>
  <c r="S35" i="20"/>
  <c r="R35" i="20"/>
  <c r="Q35" i="20"/>
  <c r="P35" i="20"/>
  <c r="O35" i="20"/>
  <c r="N35" i="20"/>
  <c r="M35" i="20"/>
  <c r="L35" i="20"/>
  <c r="K35" i="20"/>
  <c r="J35" i="20"/>
  <c r="I35" i="20"/>
  <c r="H35" i="20"/>
  <c r="G35" i="20"/>
  <c r="F35" i="20"/>
  <c r="Z34" i="20"/>
  <c r="Y34" i="20"/>
  <c r="X34" i="20"/>
  <c r="W34" i="20"/>
  <c r="V34" i="20"/>
  <c r="U34" i="20"/>
  <c r="T34" i="20"/>
  <c r="S34" i="20"/>
  <c r="R34" i="20"/>
  <c r="Q34" i="20"/>
  <c r="P34" i="20"/>
  <c r="O34" i="20"/>
  <c r="N34" i="20"/>
  <c r="M34" i="20"/>
  <c r="L34" i="20"/>
  <c r="K34" i="20"/>
  <c r="J34" i="20"/>
  <c r="I34" i="20"/>
  <c r="H34" i="20"/>
  <c r="G34" i="20"/>
  <c r="F34" i="20"/>
  <c r="Z33" i="20"/>
  <c r="Y33" i="20"/>
  <c r="X33" i="20"/>
  <c r="W33" i="20"/>
  <c r="V33" i="20"/>
  <c r="U33" i="20"/>
  <c r="T33" i="20"/>
  <c r="S33" i="20"/>
  <c r="R33" i="20"/>
  <c r="Q33" i="20"/>
  <c r="P33" i="20"/>
  <c r="O33" i="20"/>
  <c r="N33" i="20"/>
  <c r="M33" i="20"/>
  <c r="L33" i="20"/>
  <c r="K33" i="20"/>
  <c r="J33" i="20"/>
  <c r="I33" i="20"/>
  <c r="H33" i="20"/>
  <c r="G33" i="20"/>
  <c r="F33" i="20"/>
  <c r="Z32" i="20"/>
  <c r="Y32" i="20"/>
  <c r="X32" i="20"/>
  <c r="W32" i="20"/>
  <c r="V32" i="20"/>
  <c r="U32" i="20"/>
  <c r="T32" i="20"/>
  <c r="S32" i="20"/>
  <c r="R32" i="20"/>
  <c r="Q32" i="20"/>
  <c r="P32" i="20"/>
  <c r="O32" i="20"/>
  <c r="N32" i="20"/>
  <c r="M32" i="20"/>
  <c r="L32" i="20"/>
  <c r="K32" i="20"/>
  <c r="J32" i="20"/>
  <c r="I32" i="20"/>
  <c r="H32" i="20"/>
  <c r="G32" i="20"/>
  <c r="F32" i="20"/>
  <c r="E37" i="20"/>
  <c r="E36" i="20"/>
  <c r="E35" i="20"/>
  <c r="E34" i="20"/>
  <c r="E33" i="20"/>
  <c r="E32" i="20"/>
  <c r="Z31" i="20"/>
  <c r="Y31" i="20"/>
  <c r="X31" i="20"/>
  <c r="W31" i="20"/>
  <c r="V31" i="20"/>
  <c r="U31" i="20"/>
  <c r="T31" i="20"/>
  <c r="S31" i="20"/>
  <c r="M31" i="20"/>
  <c r="G31" i="20"/>
  <c r="C217" i="20"/>
  <c r="C216" i="20"/>
  <c r="C215" i="20"/>
  <c r="C214" i="20"/>
  <c r="C213" i="20"/>
  <c r="C212" i="20"/>
  <c r="C211" i="20"/>
  <c r="C210" i="20"/>
  <c r="C209" i="20"/>
  <c r="C208" i="20"/>
  <c r="C207" i="20"/>
  <c r="C206" i="20"/>
  <c r="C205" i="20"/>
  <c r="C204" i="20"/>
  <c r="C203" i="20"/>
  <c r="C202" i="20"/>
  <c r="C201" i="20"/>
  <c r="C200" i="20"/>
  <c r="C199" i="20"/>
  <c r="C198" i="20"/>
  <c r="C197" i="20"/>
  <c r="C196" i="20"/>
  <c r="C195" i="20"/>
  <c r="C194" i="20"/>
  <c r="C193" i="20"/>
  <c r="C192" i="20"/>
  <c r="C191" i="20"/>
  <c r="C190" i="20"/>
  <c r="C189" i="20"/>
  <c r="C188" i="20"/>
  <c r="C187" i="20"/>
  <c r="C186" i="20"/>
  <c r="C185" i="20"/>
  <c r="C184" i="20"/>
  <c r="C183" i="20"/>
  <c r="C182" i="20"/>
  <c r="C181" i="20"/>
  <c r="C180" i="20"/>
  <c r="C179" i="20"/>
  <c r="C178" i="20"/>
  <c r="C177" i="20"/>
  <c r="C176" i="20"/>
  <c r="C175" i="20"/>
  <c r="C174" i="20"/>
  <c r="C173" i="20"/>
  <c r="C172" i="20"/>
  <c r="C171" i="20"/>
  <c r="C170" i="20"/>
  <c r="C169" i="20"/>
  <c r="C168" i="20"/>
  <c r="C167" i="20"/>
  <c r="C166" i="20"/>
  <c r="C165" i="20"/>
  <c r="C164" i="20"/>
  <c r="C163" i="20"/>
  <c r="C162" i="20"/>
  <c r="C161" i="20"/>
  <c r="C160" i="20"/>
  <c r="C159" i="20"/>
  <c r="C158" i="20"/>
  <c r="C157" i="20"/>
  <c r="C156" i="20"/>
  <c r="C155" i="20"/>
  <c r="C154" i="20"/>
  <c r="C153" i="20"/>
  <c r="C152" i="20"/>
  <c r="C151" i="20"/>
  <c r="C150" i="20"/>
  <c r="C149" i="20"/>
  <c r="C148" i="20"/>
  <c r="C147" i="20"/>
  <c r="C146" i="20"/>
  <c r="C145" i="20"/>
  <c r="C144" i="20"/>
  <c r="C143" i="20"/>
  <c r="C142" i="20"/>
  <c r="C141" i="20"/>
  <c r="C140" i="20"/>
  <c r="C139" i="20"/>
  <c r="C138" i="20"/>
  <c r="C137" i="20"/>
  <c r="C136" i="20"/>
  <c r="C135" i="20"/>
  <c r="C134" i="20"/>
  <c r="C133" i="20"/>
  <c r="C132" i="20"/>
  <c r="C131" i="20"/>
  <c r="C130" i="20"/>
  <c r="C129" i="20"/>
  <c r="C128" i="20"/>
  <c r="C127" i="20"/>
  <c r="C126" i="20"/>
  <c r="C125" i="20"/>
  <c r="C124" i="20"/>
  <c r="C123" i="20"/>
  <c r="C122" i="20"/>
  <c r="C121" i="20"/>
  <c r="C120" i="20"/>
  <c r="C119" i="20"/>
  <c r="C118" i="20"/>
  <c r="C117" i="20"/>
  <c r="C116" i="20"/>
  <c r="C115" i="20"/>
  <c r="C114" i="20"/>
  <c r="C113" i="20"/>
  <c r="C112" i="20"/>
  <c r="C111" i="20"/>
  <c r="C110" i="20"/>
  <c r="C109" i="20"/>
  <c r="C108" i="20"/>
  <c r="C107" i="20"/>
  <c r="C106" i="20"/>
  <c r="C105" i="20"/>
  <c r="C104" i="20"/>
  <c r="C103" i="20"/>
  <c r="C102" i="20"/>
  <c r="C101" i="20"/>
  <c r="C100" i="20"/>
  <c r="C99" i="20"/>
  <c r="C98" i="20"/>
  <c r="C97" i="20"/>
  <c r="C96" i="20"/>
  <c r="C95" i="20"/>
  <c r="C94" i="20"/>
  <c r="C93" i="20"/>
  <c r="C92" i="20"/>
  <c r="C91" i="20"/>
  <c r="C90" i="20"/>
  <c r="C89" i="20"/>
  <c r="C88" i="20"/>
  <c r="C87" i="20"/>
  <c r="C86" i="20"/>
  <c r="C85" i="20"/>
  <c r="C84" i="20"/>
  <c r="C83" i="20"/>
  <c r="C82" i="20"/>
  <c r="C81" i="20"/>
  <c r="C80" i="20"/>
  <c r="C79" i="20"/>
  <c r="C78" i="20"/>
  <c r="C77" i="20"/>
  <c r="C76" i="20"/>
  <c r="C75" i="20"/>
  <c r="C74" i="20"/>
  <c r="C73" i="20"/>
  <c r="C72" i="20"/>
  <c r="C71" i="20"/>
  <c r="C70" i="20"/>
  <c r="C69" i="20"/>
  <c r="C68" i="20"/>
  <c r="C67" i="20"/>
  <c r="C66" i="20"/>
  <c r="C65" i="20"/>
  <c r="C64" i="20"/>
  <c r="C63" i="20"/>
  <c r="C62" i="20"/>
  <c r="C61" i="20"/>
  <c r="C60" i="20"/>
  <c r="Y129" i="10" l="1"/>
  <c r="DZ103" i="10"/>
  <c r="DY103" i="10"/>
  <c r="DX103" i="10"/>
  <c r="DW103" i="10"/>
  <c r="DV103" i="10"/>
  <c r="DU103" i="10"/>
  <c r="DT103" i="10"/>
  <c r="DS103" i="10"/>
  <c r="DR103" i="10"/>
  <c r="DQ103" i="10"/>
  <c r="DP103" i="10"/>
  <c r="DO103" i="10"/>
  <c r="DN103" i="10"/>
  <c r="DM103" i="10"/>
  <c r="DL103" i="10"/>
  <c r="DK103" i="10"/>
  <c r="DJ103" i="10"/>
  <c r="DI103" i="10"/>
  <c r="DH103" i="10"/>
  <c r="DG103" i="10"/>
  <c r="DF103" i="10"/>
  <c r="DE103" i="10"/>
  <c r="DD103" i="10"/>
  <c r="DC103" i="10"/>
  <c r="DB103" i="10"/>
  <c r="DA103" i="10"/>
  <c r="CZ103" i="10"/>
  <c r="CY103" i="10"/>
  <c r="CX103" i="10"/>
  <c r="CW103" i="10"/>
  <c r="CV103" i="10"/>
  <c r="CU103" i="10"/>
  <c r="CT103" i="10"/>
  <c r="CS103" i="10"/>
  <c r="CR103" i="10"/>
  <c r="CQ103" i="10"/>
  <c r="CP103" i="10"/>
  <c r="CO103" i="10"/>
  <c r="CN103" i="10"/>
  <c r="CM103" i="10"/>
  <c r="CL103" i="10"/>
  <c r="CK103" i="10"/>
  <c r="CJ103" i="10"/>
  <c r="CI103" i="10"/>
  <c r="CH103" i="10"/>
  <c r="CG103" i="10"/>
  <c r="CF103" i="10"/>
  <c r="CE103" i="10"/>
  <c r="CD103" i="10"/>
  <c r="CC103" i="10"/>
  <c r="CB103" i="10"/>
  <c r="CA103" i="10"/>
  <c r="BZ103" i="10"/>
  <c r="BY103" i="10"/>
  <c r="BX103" i="10"/>
  <c r="BW103" i="10"/>
  <c r="BV103" i="10"/>
  <c r="BU103" i="10"/>
  <c r="BT103" i="10"/>
  <c r="BS103" i="10"/>
  <c r="BR103" i="10"/>
  <c r="BQ103" i="10"/>
  <c r="BP103" i="10"/>
  <c r="BO103" i="10"/>
  <c r="BN103" i="10"/>
  <c r="BM103" i="10"/>
  <c r="BL103" i="10"/>
  <c r="BK103" i="10"/>
  <c r="BJ103" i="10"/>
  <c r="BI103" i="10"/>
  <c r="BH103" i="10"/>
  <c r="BG103" i="10"/>
  <c r="BF103" i="10"/>
  <c r="BE103" i="10"/>
  <c r="BD103" i="10"/>
  <c r="BC103" i="10"/>
  <c r="BB103" i="10"/>
  <c r="BA103" i="10"/>
  <c r="AZ103" i="10"/>
  <c r="AY103" i="10"/>
  <c r="AX103" i="10"/>
  <c r="AW103" i="10"/>
  <c r="AV103" i="10"/>
  <c r="AU103" i="10"/>
  <c r="AT103" i="10"/>
  <c r="AS103" i="10"/>
  <c r="AR103" i="10"/>
  <c r="AQ103" i="10"/>
  <c r="AP103" i="10"/>
  <c r="AO103" i="10"/>
  <c r="AN103" i="10"/>
  <c r="AM103" i="10"/>
  <c r="AL103" i="10"/>
  <c r="AK103" i="10"/>
  <c r="AJ103" i="10"/>
  <c r="AI103" i="10"/>
  <c r="AH103" i="10"/>
  <c r="AG103" i="10"/>
  <c r="AF103" i="10"/>
  <c r="AE103" i="10"/>
  <c r="AD103" i="10"/>
  <c r="AC103" i="10"/>
  <c r="AB103" i="10"/>
  <c r="AA103" i="10"/>
  <c r="Z103" i="10"/>
  <c r="Y103" i="10"/>
  <c r="X103" i="10"/>
  <c r="W103" i="10"/>
  <c r="V103" i="10"/>
  <c r="U103" i="10"/>
  <c r="T103" i="10"/>
  <c r="S103" i="10"/>
  <c r="R103" i="10"/>
  <c r="Q103" i="10"/>
  <c r="P103" i="10"/>
  <c r="O103" i="10"/>
  <c r="N103" i="10"/>
  <c r="M103" i="10"/>
  <c r="L103" i="10"/>
  <c r="K103" i="10"/>
  <c r="J103" i="10"/>
  <c r="I103" i="10"/>
  <c r="H103" i="10"/>
  <c r="G103" i="10"/>
  <c r="F103" i="10"/>
  <c r="E103" i="10"/>
  <c r="D103" i="10"/>
  <c r="C103" i="10"/>
  <c r="DZ102" i="10" l="1"/>
  <c r="DY102" i="10"/>
  <c r="DX102" i="10"/>
  <c r="DW102" i="10"/>
  <c r="DV102" i="10"/>
  <c r="DU102" i="10"/>
  <c r="DT102" i="10"/>
  <c r="DS102" i="10"/>
  <c r="DR102" i="10"/>
  <c r="DQ102" i="10"/>
  <c r="DP102" i="10"/>
  <c r="DO102" i="10"/>
  <c r="DN102" i="10"/>
  <c r="DM102" i="10"/>
  <c r="DL102" i="10"/>
  <c r="DK102" i="10"/>
  <c r="DJ102" i="10"/>
  <c r="DI102" i="10"/>
  <c r="DH102" i="10"/>
  <c r="DG102" i="10"/>
  <c r="DF102" i="10"/>
  <c r="DE102" i="10"/>
  <c r="DD102" i="10"/>
  <c r="DC102" i="10"/>
  <c r="DB102" i="10"/>
  <c r="DA102" i="10"/>
  <c r="CZ102" i="10"/>
  <c r="CY102" i="10"/>
  <c r="CX102" i="10"/>
  <c r="CW102" i="10"/>
  <c r="CV102" i="10"/>
  <c r="CU102" i="10"/>
  <c r="CT102" i="10"/>
  <c r="CS102" i="10"/>
  <c r="CR102" i="10"/>
  <c r="CQ102" i="10"/>
  <c r="CP102" i="10"/>
  <c r="CO102" i="10"/>
  <c r="CN102" i="10"/>
  <c r="CM102" i="10"/>
  <c r="CL102" i="10"/>
  <c r="CK102" i="10"/>
  <c r="CJ102" i="10"/>
  <c r="CI102" i="10"/>
  <c r="CH102" i="10"/>
  <c r="CG102" i="10"/>
  <c r="CF102" i="10"/>
  <c r="CE102" i="10"/>
  <c r="CD102" i="10"/>
  <c r="CC102" i="10"/>
  <c r="CB102" i="10"/>
  <c r="CA102" i="10"/>
  <c r="BZ102" i="10"/>
  <c r="BY102" i="10"/>
  <c r="BX102" i="10"/>
  <c r="BW102" i="10"/>
  <c r="BV102" i="10"/>
  <c r="BU102" i="10"/>
  <c r="BT102" i="10"/>
  <c r="BS102" i="10"/>
  <c r="BR102" i="10"/>
  <c r="BQ102" i="10"/>
  <c r="BP102" i="10"/>
  <c r="BO102" i="10"/>
  <c r="BN102" i="10"/>
  <c r="BM102" i="10"/>
  <c r="BL102" i="10"/>
  <c r="BK102" i="10"/>
  <c r="BJ102" i="10"/>
  <c r="BI102" i="10"/>
  <c r="BH102" i="10"/>
  <c r="BG102" i="10"/>
  <c r="BF102" i="10"/>
  <c r="BE102" i="10"/>
  <c r="BD102" i="10"/>
  <c r="BC102" i="10"/>
  <c r="BB102" i="10"/>
  <c r="BA102" i="10"/>
  <c r="AZ102" i="10"/>
  <c r="AY102" i="10"/>
  <c r="AX102" i="10"/>
  <c r="AW102" i="10"/>
  <c r="AV102" i="10"/>
  <c r="AU102" i="10"/>
  <c r="AT102" i="10"/>
  <c r="AS102" i="10"/>
  <c r="AR102" i="10"/>
  <c r="AQ102" i="10"/>
  <c r="AP102" i="10"/>
  <c r="AO102" i="10"/>
  <c r="AN102" i="10"/>
  <c r="AM102" i="10"/>
  <c r="AL102" i="10"/>
  <c r="AK102" i="10"/>
  <c r="AJ102" i="10"/>
  <c r="AI102" i="10"/>
  <c r="AH102" i="10"/>
  <c r="AG102" i="10"/>
  <c r="AF102" i="10"/>
  <c r="AE102" i="10"/>
  <c r="AD102" i="10"/>
  <c r="AC102" i="10"/>
  <c r="AB102" i="10"/>
  <c r="AA102" i="10"/>
  <c r="Z102" i="10"/>
  <c r="Y102" i="10"/>
  <c r="X102" i="10"/>
  <c r="W102" i="10"/>
  <c r="V102" i="10"/>
  <c r="U102" i="10"/>
  <c r="T102" i="10"/>
  <c r="S102" i="10"/>
  <c r="R102" i="10"/>
  <c r="Q102" i="10"/>
  <c r="P102" i="10"/>
  <c r="O102" i="10"/>
  <c r="N102" i="10"/>
  <c r="M102" i="10"/>
  <c r="L102" i="10"/>
  <c r="K102" i="10"/>
  <c r="J102" i="10"/>
  <c r="I102" i="10"/>
  <c r="H102" i="10"/>
  <c r="G102" i="10"/>
  <c r="F102" i="10"/>
  <c r="E102" i="10"/>
  <c r="D102" i="10"/>
  <c r="C102" i="10"/>
  <c r="Y109" i="10" l="1"/>
  <c r="EL101" i="10"/>
  <c r="EK101" i="10"/>
  <c r="EJ101" i="10"/>
  <c r="EI101" i="10"/>
  <c r="EH101" i="10"/>
  <c r="EG101" i="10"/>
  <c r="EF101" i="10"/>
  <c r="EE101" i="10"/>
  <c r="ED101" i="10"/>
  <c r="EC101" i="10"/>
  <c r="EB101" i="10"/>
  <c r="EA101" i="10"/>
  <c r="DZ101" i="10"/>
  <c r="DY101" i="10"/>
  <c r="DX101" i="10"/>
  <c r="DW101" i="10"/>
  <c r="DV101" i="10"/>
  <c r="DU101" i="10"/>
  <c r="DT101" i="10"/>
  <c r="DS101" i="10"/>
  <c r="DR101" i="10"/>
  <c r="DQ101" i="10"/>
  <c r="DP101" i="10"/>
  <c r="DO101" i="10"/>
  <c r="DN101" i="10"/>
  <c r="DM101" i="10"/>
  <c r="DL101" i="10"/>
  <c r="DK101" i="10"/>
  <c r="DJ101" i="10"/>
  <c r="DI101" i="10"/>
  <c r="DH101" i="10"/>
  <c r="DG101" i="10"/>
  <c r="DF101" i="10"/>
  <c r="DE101" i="10"/>
  <c r="DD101" i="10"/>
  <c r="DC101" i="10"/>
  <c r="DB101" i="10"/>
  <c r="DA101" i="10"/>
  <c r="CZ101" i="10"/>
  <c r="CY101" i="10"/>
  <c r="CX101" i="10"/>
  <c r="CW101" i="10"/>
  <c r="CV101" i="10"/>
  <c r="CU101" i="10"/>
  <c r="CT101" i="10"/>
  <c r="CS101" i="10"/>
  <c r="CR101" i="10"/>
  <c r="CQ101" i="10"/>
  <c r="CP101" i="10"/>
  <c r="CO101" i="10"/>
  <c r="CN101" i="10"/>
  <c r="CM101" i="10"/>
  <c r="CL101" i="10"/>
  <c r="CK101" i="10"/>
  <c r="CJ101" i="10"/>
  <c r="CI101" i="10"/>
  <c r="CH101" i="10"/>
  <c r="CG101" i="10"/>
  <c r="CF101" i="10"/>
  <c r="CE101" i="10"/>
  <c r="CD101" i="10"/>
  <c r="CC101" i="10"/>
  <c r="CB101" i="10"/>
  <c r="CA101" i="10"/>
  <c r="BZ101" i="10"/>
  <c r="BY101" i="10"/>
  <c r="BX101" i="10"/>
  <c r="BW101" i="10"/>
  <c r="BV101" i="10"/>
  <c r="BU101" i="10"/>
  <c r="BT101" i="10"/>
  <c r="BS101" i="10"/>
  <c r="BR101" i="10"/>
  <c r="BQ101" i="10"/>
  <c r="BP101" i="10"/>
  <c r="BO101" i="10"/>
  <c r="BN101" i="10"/>
  <c r="BM101" i="10"/>
  <c r="BL101" i="10"/>
  <c r="BK101" i="10"/>
  <c r="BJ101" i="10"/>
  <c r="BI101" i="10"/>
  <c r="BH101" i="10"/>
  <c r="BG101" i="10"/>
  <c r="BF101" i="10"/>
  <c r="BE101" i="10"/>
  <c r="BD101" i="10"/>
  <c r="BC101" i="10"/>
  <c r="BB101" i="10"/>
  <c r="BA101" i="10"/>
  <c r="AZ101" i="10"/>
  <c r="AY101" i="10"/>
  <c r="AX101" i="10"/>
  <c r="AW101" i="10"/>
  <c r="AV101" i="10"/>
  <c r="AU101" i="10"/>
  <c r="AT101" i="10"/>
  <c r="AS101" i="10"/>
  <c r="AR101" i="10"/>
  <c r="AQ101" i="10"/>
  <c r="AP101" i="10"/>
  <c r="AO101" i="10"/>
  <c r="AN101" i="10"/>
  <c r="AM101" i="10"/>
  <c r="AL101" i="10"/>
  <c r="AK101" i="10"/>
  <c r="AJ101" i="10"/>
  <c r="AI101" i="10"/>
  <c r="AH101" i="10"/>
  <c r="AG101" i="10"/>
  <c r="AF101" i="10"/>
  <c r="AE101" i="10"/>
  <c r="AD101" i="10"/>
  <c r="AC101" i="10"/>
  <c r="AB101" i="10"/>
  <c r="AA101" i="10"/>
  <c r="Z101" i="10"/>
  <c r="Y101" i="10"/>
  <c r="X101" i="10"/>
  <c r="W101" i="10"/>
  <c r="V101" i="10"/>
  <c r="U101" i="10"/>
  <c r="T101" i="10"/>
  <c r="S101" i="10"/>
  <c r="R101" i="10"/>
  <c r="Q101" i="10"/>
  <c r="P101" i="10"/>
  <c r="O101" i="10"/>
  <c r="N101" i="10"/>
  <c r="M101" i="10"/>
  <c r="L101" i="10"/>
  <c r="K101" i="10"/>
  <c r="J101" i="10"/>
  <c r="I101" i="10"/>
  <c r="H101" i="10"/>
  <c r="G101" i="10"/>
  <c r="F101" i="10"/>
  <c r="E101" i="10"/>
  <c r="D101" i="10"/>
  <c r="EL100" i="10"/>
  <c r="EK100" i="10"/>
  <c r="EJ100" i="10"/>
  <c r="EI100" i="10"/>
  <c r="EH100" i="10"/>
  <c r="EG100" i="10"/>
  <c r="EF100" i="10"/>
  <c r="EE100" i="10"/>
  <c r="ED100" i="10"/>
  <c r="EC100" i="10"/>
  <c r="EB100" i="10"/>
  <c r="EA100" i="10"/>
  <c r="DZ100" i="10"/>
  <c r="DY100" i="10"/>
  <c r="DX100" i="10"/>
  <c r="DW100" i="10"/>
  <c r="DV100" i="10"/>
  <c r="DU100" i="10"/>
  <c r="DT100" i="10"/>
  <c r="DS100" i="10"/>
  <c r="DR100" i="10"/>
  <c r="DQ100" i="10"/>
  <c r="DP100" i="10"/>
  <c r="DO100" i="10"/>
  <c r="DN100" i="10"/>
  <c r="DM100" i="10"/>
  <c r="DL100" i="10"/>
  <c r="DK100" i="10"/>
  <c r="DJ100" i="10"/>
  <c r="DI100" i="10"/>
  <c r="DH100" i="10"/>
  <c r="DG100" i="10"/>
  <c r="DF100" i="10"/>
  <c r="DE100" i="10"/>
  <c r="DD100" i="10"/>
  <c r="DC100" i="10"/>
  <c r="DB100" i="10"/>
  <c r="DA100" i="10"/>
  <c r="CZ100" i="10"/>
  <c r="CY100" i="10"/>
  <c r="CX100" i="10"/>
  <c r="CW100" i="10"/>
  <c r="CV100" i="10"/>
  <c r="CU100" i="10"/>
  <c r="CT100" i="10"/>
  <c r="CS100" i="10"/>
  <c r="CR100" i="10"/>
  <c r="CQ100" i="10"/>
  <c r="CP100" i="10"/>
  <c r="CO100" i="10"/>
  <c r="CN100" i="10"/>
  <c r="CM100" i="10"/>
  <c r="CL100" i="10"/>
  <c r="CK100" i="10"/>
  <c r="CJ100" i="10"/>
  <c r="CI100" i="10"/>
  <c r="CH100" i="10"/>
  <c r="CG100" i="10"/>
  <c r="CF100" i="10"/>
  <c r="CE100" i="10"/>
  <c r="CD100" i="10"/>
  <c r="CC100" i="10"/>
  <c r="CB100" i="10"/>
  <c r="CA100" i="10"/>
  <c r="BZ100" i="10"/>
  <c r="BY100" i="10"/>
  <c r="BX100" i="10"/>
  <c r="BW100" i="10"/>
  <c r="BV100" i="10"/>
  <c r="BU100" i="10"/>
  <c r="BT100" i="10"/>
  <c r="BS100" i="10"/>
  <c r="BR100" i="10"/>
  <c r="BQ100" i="10"/>
  <c r="BP100" i="10"/>
  <c r="BO100" i="10"/>
  <c r="BN100" i="10"/>
  <c r="BM100" i="10"/>
  <c r="BL100" i="10"/>
  <c r="BK100" i="10"/>
  <c r="BJ100" i="10"/>
  <c r="BI100" i="10"/>
  <c r="BH100" i="10"/>
  <c r="BG100" i="10"/>
  <c r="BF100" i="10"/>
  <c r="BE100" i="10"/>
  <c r="BD100" i="10"/>
  <c r="BC100" i="10"/>
  <c r="BB100" i="10"/>
  <c r="BA100" i="10"/>
  <c r="AZ100" i="10"/>
  <c r="AY100" i="10"/>
  <c r="AX100" i="10"/>
  <c r="AW100" i="10"/>
  <c r="AV100" i="10"/>
  <c r="AU100" i="10"/>
  <c r="AT100" i="10"/>
  <c r="AS100" i="10"/>
  <c r="AR100" i="10"/>
  <c r="AQ100" i="10"/>
  <c r="AP100" i="10"/>
  <c r="AO100" i="10"/>
  <c r="AN100" i="10"/>
  <c r="AM100" i="10"/>
  <c r="AL100" i="10"/>
  <c r="AK100" i="10"/>
  <c r="AJ100" i="10"/>
  <c r="AI100" i="10"/>
  <c r="AH100" i="10"/>
  <c r="AG100" i="10"/>
  <c r="AF100" i="10"/>
  <c r="AE100" i="10"/>
  <c r="AD100" i="10"/>
  <c r="AC100" i="10"/>
  <c r="AB100" i="10"/>
  <c r="AA100" i="10"/>
  <c r="Z100" i="10"/>
  <c r="Y100" i="10"/>
  <c r="X100" i="10"/>
  <c r="W100" i="10"/>
  <c r="V100" i="10"/>
  <c r="U100" i="10"/>
  <c r="T100" i="10"/>
  <c r="S100" i="10"/>
  <c r="R100" i="10"/>
  <c r="Q100" i="10"/>
  <c r="P100" i="10"/>
  <c r="O100" i="10"/>
  <c r="N100" i="10"/>
  <c r="M100" i="10"/>
  <c r="L100" i="10"/>
  <c r="K100" i="10"/>
  <c r="J100" i="10"/>
  <c r="I100" i="10"/>
  <c r="H100" i="10"/>
  <c r="G100" i="10"/>
  <c r="F100" i="10"/>
  <c r="E100" i="10"/>
  <c r="D100" i="10"/>
  <c r="C101" i="10"/>
  <c r="C100" i="10"/>
  <c r="Z28" i="20"/>
  <c r="Z27" i="20"/>
  <c r="Z26" i="20"/>
  <c r="Z25" i="20"/>
  <c r="Z24" i="20"/>
  <c r="Z23" i="20"/>
  <c r="Z22" i="20"/>
  <c r="Z21" i="20"/>
  <c r="S21" i="20"/>
  <c r="T21" i="20"/>
  <c r="U21" i="20"/>
  <c r="V21" i="20"/>
  <c r="W21" i="20"/>
  <c r="X21" i="20"/>
  <c r="Y21" i="20"/>
  <c r="C108" i="3" l="1"/>
  <c r="Q31" i="1"/>
  <c r="P31" i="1"/>
  <c r="O31" i="1"/>
  <c r="EL111" i="3" l="1"/>
  <c r="EK111" i="3"/>
  <c r="EJ111" i="3"/>
  <c r="EI111" i="3"/>
  <c r="EH111" i="3"/>
  <c r="EG111" i="3"/>
  <c r="EF111" i="3"/>
  <c r="EE111" i="3"/>
  <c r="ED111" i="3"/>
  <c r="EC111" i="3"/>
  <c r="EB111" i="3"/>
  <c r="EA111" i="3"/>
  <c r="DZ111" i="3"/>
  <c r="DY111" i="3"/>
  <c r="DX111" i="3"/>
  <c r="DW111" i="3"/>
  <c r="DV111" i="3"/>
  <c r="DU111" i="3"/>
  <c r="DT111" i="3"/>
  <c r="DS111" i="3"/>
  <c r="DR111" i="3"/>
  <c r="DQ111" i="3"/>
  <c r="DP111" i="3"/>
  <c r="DO111" i="3"/>
  <c r="DN111" i="3"/>
  <c r="DM111" i="3"/>
  <c r="DL111" i="3"/>
  <c r="DK111" i="3"/>
  <c r="DJ111" i="3"/>
  <c r="DI111" i="3"/>
  <c r="DH111" i="3"/>
  <c r="DG111" i="3"/>
  <c r="DF111" i="3"/>
  <c r="DE111" i="3"/>
  <c r="DD111" i="3"/>
  <c r="DC111" i="3"/>
  <c r="DB111" i="3"/>
  <c r="DA111" i="3"/>
  <c r="CZ111" i="3"/>
  <c r="CY111" i="3"/>
  <c r="CX111" i="3"/>
  <c r="CW111" i="3"/>
  <c r="CV111" i="3"/>
  <c r="CU111" i="3"/>
  <c r="CT111" i="3"/>
  <c r="CS111" i="3"/>
  <c r="CR111" i="3"/>
  <c r="CQ111" i="3"/>
  <c r="CP111" i="3"/>
  <c r="CO111" i="3"/>
  <c r="CN111" i="3"/>
  <c r="CM111" i="3"/>
  <c r="CL111" i="3"/>
  <c r="CK111" i="3"/>
  <c r="CJ111" i="3"/>
  <c r="CI111" i="3"/>
  <c r="CH111" i="3"/>
  <c r="CG111" i="3"/>
  <c r="CF111" i="3"/>
  <c r="CE111" i="3"/>
  <c r="CD111" i="3"/>
  <c r="CC111" i="3"/>
  <c r="CB111" i="3"/>
  <c r="CA111" i="3"/>
  <c r="BZ111" i="3"/>
  <c r="BY111" i="3"/>
  <c r="BX111" i="3"/>
  <c r="BW111" i="3"/>
  <c r="BV111" i="3"/>
  <c r="BU111" i="3"/>
  <c r="BT111" i="3"/>
  <c r="BS111" i="3"/>
  <c r="BR111" i="3"/>
  <c r="BQ111" i="3"/>
  <c r="BP111" i="3"/>
  <c r="BO111" i="3"/>
  <c r="BN111" i="3"/>
  <c r="BM111" i="3"/>
  <c r="BL111" i="3"/>
  <c r="BK111" i="3"/>
  <c r="BJ111" i="3"/>
  <c r="BI111" i="3"/>
  <c r="BH111" i="3"/>
  <c r="BG111" i="3"/>
  <c r="BF111" i="3"/>
  <c r="BE111" i="3"/>
  <c r="BD111" i="3"/>
  <c r="BC111" i="3"/>
  <c r="BB111" i="3"/>
  <c r="BA111" i="3"/>
  <c r="AZ111" i="3"/>
  <c r="AY111" i="3"/>
  <c r="AX111" i="3"/>
  <c r="AW111" i="3"/>
  <c r="AV111" i="3"/>
  <c r="AU111" i="3"/>
  <c r="AT111" i="3"/>
  <c r="AS111" i="3"/>
  <c r="AR111" i="3"/>
  <c r="AQ111" i="3"/>
  <c r="AP111" i="3"/>
  <c r="AO111" i="3"/>
  <c r="AN111" i="3"/>
  <c r="AM111" i="3"/>
  <c r="AL111" i="3"/>
  <c r="AK111" i="3"/>
  <c r="AJ111" i="3"/>
  <c r="AI111" i="3"/>
  <c r="AH111" i="3"/>
  <c r="AG111" i="3"/>
  <c r="AF111" i="3"/>
  <c r="AE111" i="3"/>
  <c r="AD111" i="3"/>
  <c r="AC111" i="3"/>
  <c r="AA111" i="3"/>
  <c r="Z111" i="3"/>
  <c r="Y111" i="3"/>
  <c r="X111" i="3"/>
  <c r="W111" i="3"/>
  <c r="V111" i="3"/>
  <c r="U111" i="3"/>
  <c r="T111" i="3"/>
  <c r="S111" i="3"/>
  <c r="R111" i="3"/>
  <c r="Q111" i="3"/>
  <c r="P111" i="3"/>
  <c r="O111" i="3"/>
  <c r="N111" i="3"/>
  <c r="M111" i="3"/>
  <c r="L111" i="3"/>
  <c r="K111" i="3"/>
  <c r="J111" i="3"/>
  <c r="I111" i="3"/>
  <c r="H111" i="3"/>
  <c r="G111" i="3"/>
  <c r="F111" i="3"/>
  <c r="E111" i="3"/>
  <c r="D111" i="3"/>
  <c r="EL110" i="3"/>
  <c r="EK110" i="3"/>
  <c r="EJ110" i="3"/>
  <c r="EI110" i="3"/>
  <c r="EH110" i="3"/>
  <c r="EG110" i="3"/>
  <c r="EF110" i="3"/>
  <c r="EE110" i="3"/>
  <c r="ED110" i="3"/>
  <c r="EC110" i="3"/>
  <c r="EB110" i="3"/>
  <c r="EA110" i="3"/>
  <c r="DZ110" i="3"/>
  <c r="DY110" i="3"/>
  <c r="DX110" i="3"/>
  <c r="DW110" i="3"/>
  <c r="DV110" i="3"/>
  <c r="DU110" i="3"/>
  <c r="DT110" i="3"/>
  <c r="DS110" i="3"/>
  <c r="DR110" i="3"/>
  <c r="DQ110" i="3"/>
  <c r="DP110" i="3"/>
  <c r="DO110" i="3"/>
  <c r="DN110" i="3"/>
  <c r="DM110" i="3"/>
  <c r="DL110" i="3"/>
  <c r="DK110" i="3"/>
  <c r="DJ110" i="3"/>
  <c r="DI110" i="3"/>
  <c r="DH110" i="3"/>
  <c r="DG110" i="3"/>
  <c r="DF110" i="3"/>
  <c r="DE110" i="3"/>
  <c r="DD110" i="3"/>
  <c r="DC110" i="3"/>
  <c r="DB110" i="3"/>
  <c r="DA110" i="3"/>
  <c r="CZ110" i="3"/>
  <c r="CY110" i="3"/>
  <c r="CX110" i="3"/>
  <c r="CW110" i="3"/>
  <c r="CV110" i="3"/>
  <c r="CU110" i="3"/>
  <c r="CT110" i="3"/>
  <c r="CS110" i="3"/>
  <c r="CR110" i="3"/>
  <c r="CQ110" i="3"/>
  <c r="CP110" i="3"/>
  <c r="CO110" i="3"/>
  <c r="CN110" i="3"/>
  <c r="CM110" i="3"/>
  <c r="CL110" i="3"/>
  <c r="CK110" i="3"/>
  <c r="CJ110" i="3"/>
  <c r="CI110" i="3"/>
  <c r="CH110" i="3"/>
  <c r="CG110" i="3"/>
  <c r="CF110" i="3"/>
  <c r="CE110" i="3"/>
  <c r="CD110" i="3"/>
  <c r="CC110" i="3"/>
  <c r="CB110" i="3"/>
  <c r="CA110" i="3"/>
  <c r="BZ110" i="3"/>
  <c r="BY110" i="3"/>
  <c r="BX110" i="3"/>
  <c r="BW110" i="3"/>
  <c r="BV110" i="3"/>
  <c r="BU110" i="3"/>
  <c r="BT110" i="3"/>
  <c r="BS110" i="3"/>
  <c r="BR110" i="3"/>
  <c r="BQ110" i="3"/>
  <c r="BP110" i="3"/>
  <c r="BO110" i="3"/>
  <c r="BN110" i="3"/>
  <c r="BM110" i="3"/>
  <c r="BL110" i="3"/>
  <c r="BK110" i="3"/>
  <c r="BJ110" i="3"/>
  <c r="BI110" i="3"/>
  <c r="BH110" i="3"/>
  <c r="BG110" i="3"/>
  <c r="BF110" i="3"/>
  <c r="BE110" i="3"/>
  <c r="BD110" i="3"/>
  <c r="BC110" i="3"/>
  <c r="BB110" i="3"/>
  <c r="BA110" i="3"/>
  <c r="AZ110" i="3"/>
  <c r="AY110" i="3"/>
  <c r="AX110" i="3"/>
  <c r="AW110" i="3"/>
  <c r="AV110" i="3"/>
  <c r="AU110" i="3"/>
  <c r="AT110" i="3"/>
  <c r="AS110" i="3"/>
  <c r="AR110" i="3"/>
  <c r="AQ110" i="3"/>
  <c r="AP110" i="3"/>
  <c r="AO110" i="3"/>
  <c r="AN110" i="3"/>
  <c r="AM110" i="3"/>
  <c r="AL110" i="3"/>
  <c r="AK110" i="3"/>
  <c r="AJ110" i="3"/>
  <c r="AI110" i="3"/>
  <c r="AH110" i="3"/>
  <c r="AG110" i="3"/>
  <c r="AF110" i="3"/>
  <c r="AE110" i="3"/>
  <c r="AD110" i="3"/>
  <c r="AC110" i="3"/>
  <c r="AA110" i="3"/>
  <c r="Z110" i="3"/>
  <c r="Y110" i="3"/>
  <c r="X110" i="3"/>
  <c r="W110" i="3"/>
  <c r="V110" i="3"/>
  <c r="U110" i="3"/>
  <c r="T110" i="3"/>
  <c r="S110" i="3"/>
  <c r="R110" i="3"/>
  <c r="Q110" i="3"/>
  <c r="P110" i="3"/>
  <c r="O110" i="3"/>
  <c r="N110" i="3"/>
  <c r="M110" i="3"/>
  <c r="L110" i="3"/>
  <c r="K110" i="3"/>
  <c r="J110" i="3"/>
  <c r="I110" i="3"/>
  <c r="H110" i="3"/>
  <c r="G110" i="3"/>
  <c r="F110" i="3"/>
  <c r="E110" i="3"/>
  <c r="D110" i="3"/>
  <c r="EL109" i="3"/>
  <c r="EK109" i="3"/>
  <c r="EJ109" i="3"/>
  <c r="EI109" i="3"/>
  <c r="EH109" i="3"/>
  <c r="EG109" i="3"/>
  <c r="EF109" i="3"/>
  <c r="EE109" i="3"/>
  <c r="ED109" i="3"/>
  <c r="EC109" i="3"/>
  <c r="EB109" i="3"/>
  <c r="EA109" i="3"/>
  <c r="DZ109" i="3"/>
  <c r="DY109" i="3"/>
  <c r="DX109" i="3"/>
  <c r="DW109" i="3"/>
  <c r="DV109" i="3"/>
  <c r="DU109" i="3"/>
  <c r="DT109" i="3"/>
  <c r="DS109" i="3"/>
  <c r="DR109" i="3"/>
  <c r="DQ109" i="3"/>
  <c r="DP109" i="3"/>
  <c r="DO109" i="3"/>
  <c r="DN109" i="3"/>
  <c r="DM109" i="3"/>
  <c r="DL109" i="3"/>
  <c r="DK109" i="3"/>
  <c r="DJ109" i="3"/>
  <c r="DI109" i="3"/>
  <c r="DH109" i="3"/>
  <c r="DG109" i="3"/>
  <c r="DF109" i="3"/>
  <c r="DE109" i="3"/>
  <c r="DD109" i="3"/>
  <c r="DC109" i="3"/>
  <c r="DB109" i="3"/>
  <c r="DA109" i="3"/>
  <c r="CZ109" i="3"/>
  <c r="CY109" i="3"/>
  <c r="CX109" i="3"/>
  <c r="CW109" i="3"/>
  <c r="CV109" i="3"/>
  <c r="CU109" i="3"/>
  <c r="CT109" i="3"/>
  <c r="CS109" i="3"/>
  <c r="CR109" i="3"/>
  <c r="CQ109" i="3"/>
  <c r="CP109" i="3"/>
  <c r="CO109" i="3"/>
  <c r="CN109" i="3"/>
  <c r="CM109" i="3"/>
  <c r="CL109" i="3"/>
  <c r="CK109" i="3"/>
  <c r="CJ109" i="3"/>
  <c r="CI109" i="3"/>
  <c r="CH109" i="3"/>
  <c r="CG109" i="3"/>
  <c r="CF109" i="3"/>
  <c r="CE109" i="3"/>
  <c r="CD109" i="3"/>
  <c r="CC109" i="3"/>
  <c r="CB109" i="3"/>
  <c r="CA109" i="3"/>
  <c r="BZ109" i="3"/>
  <c r="BY109" i="3"/>
  <c r="BX109" i="3"/>
  <c r="BW109" i="3"/>
  <c r="BV109" i="3"/>
  <c r="BU109" i="3"/>
  <c r="BT109" i="3"/>
  <c r="BS109" i="3"/>
  <c r="BR109" i="3"/>
  <c r="BQ109" i="3"/>
  <c r="BP109" i="3"/>
  <c r="BO109" i="3"/>
  <c r="BN109" i="3"/>
  <c r="BM109" i="3"/>
  <c r="BL109" i="3"/>
  <c r="BK109" i="3"/>
  <c r="BJ109" i="3"/>
  <c r="BI109" i="3"/>
  <c r="BH109" i="3"/>
  <c r="BG109" i="3"/>
  <c r="BF109" i="3"/>
  <c r="BE109" i="3"/>
  <c r="BD109" i="3"/>
  <c r="BC109" i="3"/>
  <c r="BB109" i="3"/>
  <c r="BA109" i="3"/>
  <c r="AZ109" i="3"/>
  <c r="AY109" i="3"/>
  <c r="AX109" i="3"/>
  <c r="AW109" i="3"/>
  <c r="AV109" i="3"/>
  <c r="AU109" i="3"/>
  <c r="AT109" i="3"/>
  <c r="AS109" i="3"/>
  <c r="AR109" i="3"/>
  <c r="AQ109" i="3"/>
  <c r="AP109" i="3"/>
  <c r="AO109" i="3"/>
  <c r="AN109" i="3"/>
  <c r="AM109" i="3"/>
  <c r="AL109" i="3"/>
  <c r="AK109" i="3"/>
  <c r="AJ109" i="3"/>
  <c r="AI109" i="3"/>
  <c r="AH109" i="3"/>
  <c r="AG109" i="3"/>
  <c r="AF109" i="3"/>
  <c r="AE109" i="3"/>
  <c r="AD109" i="3"/>
  <c r="AC109" i="3"/>
  <c r="AA109" i="3"/>
  <c r="Z109" i="3"/>
  <c r="Y109" i="3"/>
  <c r="X109" i="3"/>
  <c r="W109" i="3"/>
  <c r="V109" i="3"/>
  <c r="U109" i="3"/>
  <c r="T109" i="3"/>
  <c r="S109" i="3"/>
  <c r="R109" i="3"/>
  <c r="Q109" i="3"/>
  <c r="P109" i="3"/>
  <c r="O109" i="3"/>
  <c r="N109" i="3"/>
  <c r="M109" i="3"/>
  <c r="L109" i="3"/>
  <c r="K109" i="3"/>
  <c r="J109" i="3"/>
  <c r="I109" i="3"/>
  <c r="H109" i="3"/>
  <c r="G109" i="3"/>
  <c r="F109" i="3"/>
  <c r="E109" i="3"/>
  <c r="D109" i="3"/>
  <c r="EL108" i="3"/>
  <c r="EK108" i="3"/>
  <c r="EJ108" i="3"/>
  <c r="EI108" i="3"/>
  <c r="EH108" i="3"/>
  <c r="EG108" i="3"/>
  <c r="EF108" i="3"/>
  <c r="EE108" i="3"/>
  <c r="ED108" i="3"/>
  <c r="EC108" i="3"/>
  <c r="EB108" i="3"/>
  <c r="EA108" i="3"/>
  <c r="DZ108" i="3"/>
  <c r="DY108" i="3"/>
  <c r="DX108" i="3"/>
  <c r="DW108" i="3"/>
  <c r="DV108" i="3"/>
  <c r="DU108" i="3"/>
  <c r="DT108" i="3"/>
  <c r="DS108" i="3"/>
  <c r="DR108" i="3"/>
  <c r="DQ108" i="3"/>
  <c r="DP108" i="3"/>
  <c r="DO108" i="3"/>
  <c r="DN108" i="3"/>
  <c r="DM108" i="3"/>
  <c r="DL108" i="3"/>
  <c r="DK108" i="3"/>
  <c r="DJ108" i="3"/>
  <c r="DI108" i="3"/>
  <c r="DH108" i="3"/>
  <c r="DG108" i="3"/>
  <c r="DF108" i="3"/>
  <c r="DE108" i="3"/>
  <c r="DD108" i="3"/>
  <c r="DC108" i="3"/>
  <c r="DB108" i="3"/>
  <c r="DA108" i="3"/>
  <c r="CZ108" i="3"/>
  <c r="CY108" i="3"/>
  <c r="CX108" i="3"/>
  <c r="CW108" i="3"/>
  <c r="CV108" i="3"/>
  <c r="CU108" i="3"/>
  <c r="CT108" i="3"/>
  <c r="CS108" i="3"/>
  <c r="CR108" i="3"/>
  <c r="CQ108" i="3"/>
  <c r="CP108" i="3"/>
  <c r="CO108" i="3"/>
  <c r="CN108" i="3"/>
  <c r="CM108" i="3"/>
  <c r="CL108" i="3"/>
  <c r="CK108" i="3"/>
  <c r="CJ108" i="3"/>
  <c r="CI108" i="3"/>
  <c r="CH108" i="3"/>
  <c r="CG108" i="3"/>
  <c r="CF108" i="3"/>
  <c r="CE108" i="3"/>
  <c r="CD108" i="3"/>
  <c r="CC108" i="3"/>
  <c r="CB108" i="3"/>
  <c r="CA108" i="3"/>
  <c r="BZ108" i="3"/>
  <c r="BY108" i="3"/>
  <c r="BX108" i="3"/>
  <c r="BW108" i="3"/>
  <c r="BV108" i="3"/>
  <c r="BU108" i="3"/>
  <c r="BT108" i="3"/>
  <c r="BS108" i="3"/>
  <c r="BR108" i="3"/>
  <c r="BQ108" i="3"/>
  <c r="BP108" i="3"/>
  <c r="BO108" i="3"/>
  <c r="BN108" i="3"/>
  <c r="BM108" i="3"/>
  <c r="BL108" i="3"/>
  <c r="BK108" i="3"/>
  <c r="BJ108" i="3"/>
  <c r="BI108" i="3"/>
  <c r="BH108" i="3"/>
  <c r="BG108" i="3"/>
  <c r="BF108" i="3"/>
  <c r="BE108" i="3"/>
  <c r="BD108" i="3"/>
  <c r="BC108" i="3"/>
  <c r="BB108" i="3"/>
  <c r="BA108" i="3"/>
  <c r="AZ108" i="3"/>
  <c r="AY108" i="3"/>
  <c r="AX108" i="3"/>
  <c r="AW108" i="3"/>
  <c r="AV108" i="3"/>
  <c r="AU108" i="3"/>
  <c r="AT108" i="3"/>
  <c r="AS108" i="3"/>
  <c r="AR108" i="3"/>
  <c r="AQ108" i="3"/>
  <c r="AP108" i="3"/>
  <c r="AO108" i="3"/>
  <c r="AN108" i="3"/>
  <c r="AM108" i="3"/>
  <c r="AL108" i="3"/>
  <c r="AK108" i="3"/>
  <c r="AJ108" i="3"/>
  <c r="AI108" i="3"/>
  <c r="AH108" i="3"/>
  <c r="AG108" i="3"/>
  <c r="AF108" i="3"/>
  <c r="AE108" i="3"/>
  <c r="AD108" i="3"/>
  <c r="AC108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L108" i="3"/>
  <c r="K108" i="3"/>
  <c r="J108" i="3"/>
  <c r="I108" i="3"/>
  <c r="H108" i="3"/>
  <c r="G108" i="3"/>
  <c r="F108" i="3"/>
  <c r="E108" i="3"/>
  <c r="D108" i="3"/>
  <c r="J113" i="3" l="1"/>
  <c r="N113" i="3"/>
  <c r="V113" i="3"/>
  <c r="AI113" i="3"/>
  <c r="AI114" i="3" s="1"/>
  <c r="AQ113" i="3"/>
  <c r="AY113" i="3"/>
  <c r="BG113" i="3"/>
  <c r="BO113" i="3"/>
  <c r="BO114" i="3" s="1"/>
  <c r="BW113" i="3"/>
  <c r="CA113" i="3"/>
  <c r="CI113" i="3"/>
  <c r="CQ113" i="3"/>
  <c r="CY113" i="3"/>
  <c r="DG113" i="3"/>
  <c r="DO113" i="3"/>
  <c r="DW113" i="3"/>
  <c r="DW114" i="3" s="1"/>
  <c r="EE113" i="3"/>
  <c r="G113" i="3"/>
  <c r="O113" i="3"/>
  <c r="W113" i="3"/>
  <c r="AF113" i="3"/>
  <c r="AR113" i="3"/>
  <c r="AZ113" i="3"/>
  <c r="BH113" i="3"/>
  <c r="BP113" i="3"/>
  <c r="BX113" i="3"/>
  <c r="CF113" i="3"/>
  <c r="CN113" i="3"/>
  <c r="CV113" i="3"/>
  <c r="DD113" i="3"/>
  <c r="DL113" i="3"/>
  <c r="DT113" i="3"/>
  <c r="EF113" i="3"/>
  <c r="D113" i="3"/>
  <c r="H113" i="3"/>
  <c r="L113" i="3"/>
  <c r="L114" i="3" s="1"/>
  <c r="P113" i="3"/>
  <c r="T113" i="3"/>
  <c r="X113" i="3"/>
  <c r="AC113" i="3"/>
  <c r="AG113" i="3"/>
  <c r="AK113" i="3"/>
  <c r="AO113" i="3"/>
  <c r="AS113" i="3"/>
  <c r="AS114" i="3" s="1"/>
  <c r="AW113" i="3"/>
  <c r="BA113" i="3"/>
  <c r="BE113" i="3"/>
  <c r="BI113" i="3"/>
  <c r="BI114" i="3" s="1"/>
  <c r="BM113" i="3"/>
  <c r="BQ113" i="3"/>
  <c r="BU113" i="3"/>
  <c r="BY113" i="3"/>
  <c r="BY114" i="3" s="1"/>
  <c r="CC113" i="3"/>
  <c r="CG113" i="3"/>
  <c r="CK113" i="3"/>
  <c r="CO113" i="3"/>
  <c r="CO114" i="3" s="1"/>
  <c r="CS113" i="3"/>
  <c r="CW113" i="3"/>
  <c r="DA113" i="3"/>
  <c r="DE113" i="3"/>
  <c r="DE114" i="3" s="1"/>
  <c r="DI113" i="3"/>
  <c r="DM113" i="3"/>
  <c r="DQ113" i="3"/>
  <c r="DU113" i="3"/>
  <c r="DU114" i="3" s="1"/>
  <c r="DY113" i="3"/>
  <c r="EC113" i="3"/>
  <c r="EG113" i="3"/>
  <c r="EK113" i="3"/>
  <c r="EK114" i="3" s="1"/>
  <c r="F113" i="3"/>
  <c r="F114" i="3" s="1"/>
  <c r="R113" i="3"/>
  <c r="Z113" i="3"/>
  <c r="AE113" i="3"/>
  <c r="AM113" i="3"/>
  <c r="AU113" i="3"/>
  <c r="BC113" i="3"/>
  <c r="BK113" i="3"/>
  <c r="BS113" i="3"/>
  <c r="CE113" i="3"/>
  <c r="CE114" i="3" s="1"/>
  <c r="CM113" i="3"/>
  <c r="CU113" i="3"/>
  <c r="CU114" i="3" s="1"/>
  <c r="DC113" i="3"/>
  <c r="DC114" i="3" s="1"/>
  <c r="DK113" i="3"/>
  <c r="DK114" i="3" s="1"/>
  <c r="DS113" i="3"/>
  <c r="EA113" i="3"/>
  <c r="EA114" i="3" s="1"/>
  <c r="EI113" i="3"/>
  <c r="K113" i="3"/>
  <c r="S113" i="3"/>
  <c r="S114" i="3" s="1"/>
  <c r="AA113" i="3"/>
  <c r="AA114" i="3" s="1"/>
  <c r="AJ113" i="3"/>
  <c r="AJ114" i="3" s="1"/>
  <c r="AN113" i="3"/>
  <c r="AN114" i="3" s="1"/>
  <c r="AV113" i="3"/>
  <c r="AV114" i="3" s="1"/>
  <c r="BD113" i="3"/>
  <c r="BD114" i="3" s="1"/>
  <c r="BL113" i="3"/>
  <c r="BL114" i="3" s="1"/>
  <c r="BT113" i="3"/>
  <c r="BT114" i="3" s="1"/>
  <c r="CB113" i="3"/>
  <c r="CB114" i="3" s="1"/>
  <c r="CJ113" i="3"/>
  <c r="CJ114" i="3" s="1"/>
  <c r="CR113" i="3"/>
  <c r="CR114" i="3" s="1"/>
  <c r="CZ113" i="3"/>
  <c r="CZ114" i="3" s="1"/>
  <c r="DH113" i="3"/>
  <c r="DH114" i="3" s="1"/>
  <c r="DP113" i="3"/>
  <c r="DP114" i="3" s="1"/>
  <c r="DX113" i="3"/>
  <c r="DX114" i="3" s="1"/>
  <c r="EB113" i="3"/>
  <c r="EB114" i="3" s="1"/>
  <c r="EJ113" i="3"/>
  <c r="E113" i="3"/>
  <c r="E114" i="3" s="1"/>
  <c r="I113" i="3"/>
  <c r="I114" i="3" s="1"/>
  <c r="M113" i="3"/>
  <c r="M114" i="3" s="1"/>
  <c r="Q113" i="3"/>
  <c r="Q114" i="3" s="1"/>
  <c r="U113" i="3"/>
  <c r="U114" i="3" s="1"/>
  <c r="Y113" i="3"/>
  <c r="Y114" i="3" s="1"/>
  <c r="AD113" i="3"/>
  <c r="AH113" i="3"/>
  <c r="AL113" i="3"/>
  <c r="AP113" i="3"/>
  <c r="AP114" i="3" s="1"/>
  <c r="AT113" i="3"/>
  <c r="AT114" i="3" s="1"/>
  <c r="AX113" i="3"/>
  <c r="AX114" i="3" s="1"/>
  <c r="BB113" i="3"/>
  <c r="BB114" i="3" s="1"/>
  <c r="BF113" i="3"/>
  <c r="BF114" i="3" s="1"/>
  <c r="BJ113" i="3"/>
  <c r="BN113" i="3"/>
  <c r="BR113" i="3"/>
  <c r="BR114" i="3" s="1"/>
  <c r="BV113" i="3"/>
  <c r="BV114" i="3" s="1"/>
  <c r="BZ113" i="3"/>
  <c r="CD113" i="3"/>
  <c r="CD114" i="3" s="1"/>
  <c r="CH113" i="3"/>
  <c r="CL113" i="3"/>
  <c r="CL114" i="3" s="1"/>
  <c r="CP113" i="3"/>
  <c r="CT113" i="3"/>
  <c r="CX113" i="3"/>
  <c r="CX114" i="3" s="1"/>
  <c r="DB113" i="3"/>
  <c r="DB114" i="3" s="1"/>
  <c r="DF113" i="3"/>
  <c r="DJ113" i="3"/>
  <c r="DJ114" i="3" s="1"/>
  <c r="DN113" i="3"/>
  <c r="DN114" i="3" s="1"/>
  <c r="DR113" i="3"/>
  <c r="DR114" i="3" s="1"/>
  <c r="DV113" i="3"/>
  <c r="DZ113" i="3"/>
  <c r="ED113" i="3"/>
  <c r="ED114" i="3" s="1"/>
  <c r="EH113" i="3"/>
  <c r="EH114" i="3" s="1"/>
  <c r="EL113" i="3"/>
  <c r="EL114" i="3" s="1"/>
  <c r="C111" i="3"/>
  <c r="AC114" i="3" l="1"/>
  <c r="AB114" i="3"/>
  <c r="CN114" i="3"/>
  <c r="DZ114" i="3"/>
  <c r="CT114" i="3"/>
  <c r="BN114" i="3"/>
  <c r="AH114" i="3"/>
  <c r="EJ114" i="3"/>
  <c r="DS114" i="3"/>
  <c r="CM114" i="3"/>
  <c r="BC114" i="3"/>
  <c r="Z114" i="3"/>
  <c r="EG114" i="3"/>
  <c r="DQ114" i="3"/>
  <c r="DA114" i="3"/>
  <c r="CK114" i="3"/>
  <c r="BU114" i="3"/>
  <c r="BE114" i="3"/>
  <c r="AO114" i="3"/>
  <c r="X114" i="3"/>
  <c r="H114" i="3"/>
  <c r="DL114" i="3"/>
  <c r="CF114" i="3"/>
  <c r="AZ114" i="3"/>
  <c r="O114" i="3"/>
  <c r="DO114" i="3"/>
  <c r="CH114" i="3"/>
  <c r="CI114" i="3"/>
  <c r="BG114" i="3"/>
  <c r="DV114" i="3"/>
  <c r="K114" i="3"/>
  <c r="AU114" i="3"/>
  <c r="R114" i="3"/>
  <c r="EC114" i="3"/>
  <c r="DM114" i="3"/>
  <c r="CW114" i="3"/>
  <c r="CG114" i="3"/>
  <c r="BQ114" i="3"/>
  <c r="BA114" i="3"/>
  <c r="AK114" i="3"/>
  <c r="T114" i="3"/>
  <c r="D114" i="3"/>
  <c r="DD114" i="3"/>
  <c r="BX114" i="3"/>
  <c r="AR114" i="3"/>
  <c r="G114" i="3"/>
  <c r="DF114" i="3"/>
  <c r="DG114" i="3"/>
  <c r="BZ114" i="3"/>
  <c r="CA114" i="3"/>
  <c r="AY114" i="3"/>
  <c r="N114" i="3"/>
  <c r="BJ114" i="3"/>
  <c r="BK114" i="3"/>
  <c r="AD114" i="3"/>
  <c r="AE114" i="3"/>
  <c r="DT114" i="3"/>
  <c r="BH114" i="3"/>
  <c r="V114" i="3"/>
  <c r="W114" i="3"/>
  <c r="CP114" i="3"/>
  <c r="CQ114" i="3"/>
  <c r="EI114" i="3"/>
  <c r="BS114" i="3"/>
  <c r="AL114" i="3"/>
  <c r="AM114" i="3"/>
  <c r="DY114" i="3"/>
  <c r="DI114" i="3"/>
  <c r="CS114" i="3"/>
  <c r="CC114" i="3"/>
  <c r="BM114" i="3"/>
  <c r="AW114" i="3"/>
  <c r="AG114" i="3"/>
  <c r="P114" i="3"/>
  <c r="EF114" i="3"/>
  <c r="CV114" i="3"/>
  <c r="BP114" i="3"/>
  <c r="AF114" i="3"/>
  <c r="EE114" i="3"/>
  <c r="CY114" i="3"/>
  <c r="BW114" i="3"/>
  <c r="AQ114" i="3"/>
  <c r="J114" i="3"/>
  <c r="C109" i="3"/>
  <c r="C113" i="3" s="1"/>
  <c r="C114" i="3" s="1"/>
  <c r="B114" i="3" s="1"/>
  <c r="C110" i="3"/>
  <c r="N31" i="1" l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  <c r="M31" i="1"/>
  <c r="L31" i="1"/>
  <c r="H31" i="1"/>
  <c r="G31" i="1"/>
  <c r="F31" i="1"/>
  <c r="N32" i="1" l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5" i="1"/>
  <c r="G6" i="1"/>
  <c r="Q30" i="1"/>
  <c r="P30" i="1"/>
  <c r="O30" i="1"/>
  <c r="Q29" i="1"/>
  <c r="P29" i="1"/>
  <c r="O29" i="1"/>
  <c r="Q28" i="1"/>
  <c r="P28" i="1"/>
  <c r="O28" i="1"/>
  <c r="Q27" i="1"/>
  <c r="P27" i="1"/>
  <c r="O27" i="1"/>
  <c r="Q26" i="1"/>
  <c r="P26" i="1"/>
  <c r="O26" i="1"/>
  <c r="Q25" i="1"/>
  <c r="P25" i="1"/>
  <c r="O25" i="1"/>
  <c r="Q24" i="1"/>
  <c r="P24" i="1"/>
  <c r="O24" i="1"/>
  <c r="Q23" i="1"/>
  <c r="P23" i="1"/>
  <c r="O23" i="1"/>
  <c r="Q22" i="1"/>
  <c r="P22" i="1"/>
  <c r="O22" i="1"/>
  <c r="Q21" i="1"/>
  <c r="P21" i="1"/>
  <c r="O21" i="1"/>
  <c r="Q20" i="1"/>
  <c r="P20" i="1"/>
  <c r="O20" i="1"/>
  <c r="Q19" i="1"/>
  <c r="P19" i="1"/>
  <c r="O19" i="1"/>
  <c r="Q18" i="1"/>
  <c r="P18" i="1"/>
  <c r="O18" i="1"/>
  <c r="Q17" i="1"/>
  <c r="P17" i="1"/>
  <c r="O17" i="1"/>
  <c r="Q16" i="1"/>
  <c r="P16" i="1"/>
  <c r="O16" i="1"/>
  <c r="Q15" i="1"/>
  <c r="P15" i="1"/>
  <c r="O15" i="1"/>
  <c r="Q14" i="1"/>
  <c r="P14" i="1"/>
  <c r="O14" i="1"/>
  <c r="Q13" i="1"/>
  <c r="P13" i="1"/>
  <c r="O13" i="1"/>
  <c r="Q12" i="1"/>
  <c r="P12" i="1"/>
  <c r="O12" i="1"/>
  <c r="Q11" i="1"/>
  <c r="P11" i="1"/>
  <c r="O11" i="1"/>
  <c r="Q10" i="1"/>
  <c r="P10" i="1"/>
  <c r="O10" i="1"/>
  <c r="Q9" i="1"/>
  <c r="P9" i="1"/>
  <c r="O9" i="1"/>
  <c r="Q8" i="1"/>
  <c r="P8" i="1"/>
  <c r="O8" i="1"/>
  <c r="Q7" i="1"/>
  <c r="P7" i="1"/>
  <c r="O7" i="1"/>
  <c r="Q6" i="1"/>
  <c r="P6" i="1"/>
  <c r="O6" i="1"/>
  <c r="Q5" i="1"/>
  <c r="P5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Y28" i="20" l="1"/>
  <c r="X28" i="20"/>
  <c r="W28" i="20"/>
  <c r="V28" i="20"/>
  <c r="T28" i="20"/>
  <c r="S28" i="20"/>
  <c r="R28" i="20"/>
  <c r="Q28" i="20"/>
  <c r="P28" i="20"/>
  <c r="O28" i="20"/>
  <c r="N28" i="20"/>
  <c r="M28" i="20"/>
  <c r="L28" i="20"/>
  <c r="K28" i="20"/>
  <c r="J28" i="20"/>
  <c r="I28" i="20"/>
  <c r="H28" i="20"/>
  <c r="G28" i="20"/>
  <c r="F28" i="20"/>
  <c r="E28" i="20"/>
  <c r="D28" i="20"/>
  <c r="Y27" i="20"/>
  <c r="X27" i="20"/>
  <c r="W27" i="20"/>
  <c r="V27" i="20"/>
  <c r="T27" i="20"/>
  <c r="U27" i="20" s="1"/>
  <c r="S27" i="20"/>
  <c r="R27" i="20"/>
  <c r="Q27" i="20"/>
  <c r="P27" i="20"/>
  <c r="O27" i="20"/>
  <c r="N27" i="20"/>
  <c r="M27" i="20"/>
  <c r="L27" i="20"/>
  <c r="K27" i="20"/>
  <c r="J27" i="20"/>
  <c r="I27" i="20"/>
  <c r="H27" i="20"/>
  <c r="G27" i="20"/>
  <c r="F27" i="20"/>
  <c r="E27" i="20"/>
  <c r="D27" i="20"/>
  <c r="AH26" i="20"/>
  <c r="Y26" i="20"/>
  <c r="X26" i="20"/>
  <c r="W26" i="20"/>
  <c r="V26" i="20"/>
  <c r="U26" i="20"/>
  <c r="T26" i="20"/>
  <c r="S26" i="20"/>
  <c r="R26" i="20"/>
  <c r="Q26" i="20"/>
  <c r="P26" i="20"/>
  <c r="O26" i="20"/>
  <c r="N26" i="20"/>
  <c r="M26" i="20"/>
  <c r="L26" i="20"/>
  <c r="K26" i="20"/>
  <c r="J26" i="20"/>
  <c r="I26" i="20"/>
  <c r="H26" i="20"/>
  <c r="G26" i="20"/>
  <c r="F26" i="20"/>
  <c r="E26" i="20"/>
  <c r="D26" i="20"/>
  <c r="AH25" i="20"/>
  <c r="Y25" i="20"/>
  <c r="X25" i="20"/>
  <c r="W25" i="20"/>
  <c r="V25" i="20"/>
  <c r="U25" i="20"/>
  <c r="T25" i="20"/>
  <c r="S25" i="20"/>
  <c r="R25" i="20"/>
  <c r="Q25" i="20"/>
  <c r="P25" i="20"/>
  <c r="O25" i="20"/>
  <c r="N25" i="20"/>
  <c r="M25" i="20"/>
  <c r="L25" i="20"/>
  <c r="K25" i="20"/>
  <c r="J25" i="20"/>
  <c r="I25" i="20"/>
  <c r="H25" i="20"/>
  <c r="G25" i="20"/>
  <c r="F25" i="20"/>
  <c r="E25" i="20"/>
  <c r="D25" i="20"/>
  <c r="AH24" i="20"/>
  <c r="Y24" i="20"/>
  <c r="X24" i="20"/>
  <c r="W24" i="20"/>
  <c r="V24" i="20"/>
  <c r="U24" i="20"/>
  <c r="T24" i="20"/>
  <c r="S24" i="20"/>
  <c r="R24" i="20"/>
  <c r="Q24" i="20"/>
  <c r="P24" i="20"/>
  <c r="O24" i="20"/>
  <c r="N24" i="20"/>
  <c r="M24" i="20"/>
  <c r="L24" i="20"/>
  <c r="K24" i="20"/>
  <c r="J24" i="20"/>
  <c r="I24" i="20"/>
  <c r="H24" i="20"/>
  <c r="G24" i="20"/>
  <c r="F24" i="20"/>
  <c r="E24" i="20"/>
  <c r="D24" i="20"/>
  <c r="AH23" i="20"/>
  <c r="Y23" i="20"/>
  <c r="X23" i="20"/>
  <c r="W23" i="20"/>
  <c r="V23" i="20"/>
  <c r="U23" i="20"/>
  <c r="T23" i="20"/>
  <c r="S23" i="20"/>
  <c r="R23" i="20"/>
  <c r="Q23" i="20"/>
  <c r="P23" i="20"/>
  <c r="O23" i="20"/>
  <c r="N23" i="20"/>
  <c r="M23" i="20"/>
  <c r="L23" i="20"/>
  <c r="K23" i="20"/>
  <c r="J23" i="20"/>
  <c r="I23" i="20"/>
  <c r="H23" i="20"/>
  <c r="G23" i="20"/>
  <c r="F23" i="20"/>
  <c r="E23" i="20"/>
  <c r="D23" i="20"/>
  <c r="AH22" i="20"/>
  <c r="Y22" i="20"/>
  <c r="X22" i="20"/>
  <c r="W22" i="20"/>
  <c r="V22" i="20"/>
  <c r="U22" i="20"/>
  <c r="T22" i="20"/>
  <c r="S22" i="20"/>
  <c r="R22" i="20"/>
  <c r="Q22" i="20"/>
  <c r="P22" i="20"/>
  <c r="O22" i="20"/>
  <c r="N22" i="20"/>
  <c r="M22" i="20"/>
  <c r="L22" i="20"/>
  <c r="K22" i="20"/>
  <c r="J22" i="20"/>
  <c r="I22" i="20"/>
  <c r="H22" i="20"/>
  <c r="G22" i="20"/>
  <c r="F22" i="20"/>
  <c r="E22" i="20"/>
  <c r="D22" i="20"/>
  <c r="AH21" i="20"/>
  <c r="AH20" i="20"/>
  <c r="AH19" i="20"/>
  <c r="AH18" i="20"/>
  <c r="AH17" i="20"/>
  <c r="AH16" i="20"/>
  <c r="AH15" i="20"/>
  <c r="AH14" i="20"/>
  <c r="AH13" i="20"/>
  <c r="AH12" i="20"/>
  <c r="AH10" i="20"/>
  <c r="AH9" i="20"/>
  <c r="AH8" i="20"/>
  <c r="AH7" i="20"/>
  <c r="AH6" i="20"/>
  <c r="AH5" i="20"/>
  <c r="AH4" i="20"/>
  <c r="X129" i="10"/>
  <c r="W129" i="10"/>
  <c r="V129" i="10"/>
  <c r="U129" i="10"/>
  <c r="T129" i="10"/>
  <c r="S129" i="10"/>
  <c r="R129" i="10"/>
  <c r="Q129" i="10"/>
  <c r="P129" i="10"/>
  <c r="O129" i="10"/>
  <c r="N129" i="10"/>
  <c r="M129" i="10"/>
  <c r="L129" i="10"/>
  <c r="K129" i="10"/>
  <c r="J129" i="10"/>
  <c r="I129" i="10"/>
  <c r="H129" i="10"/>
  <c r="G129" i="10"/>
  <c r="F129" i="10"/>
  <c r="E129" i="10"/>
  <c r="D129" i="10"/>
  <c r="C129" i="10"/>
  <c r="X111" i="10"/>
  <c r="W111" i="10"/>
  <c r="V111" i="10"/>
  <c r="U111" i="10"/>
  <c r="T111" i="10"/>
  <c r="S111" i="10"/>
  <c r="R111" i="10"/>
  <c r="Q111" i="10"/>
  <c r="P111" i="10"/>
  <c r="O111" i="10"/>
  <c r="N111" i="10"/>
  <c r="M111" i="10"/>
  <c r="L111" i="10"/>
  <c r="K111" i="10"/>
  <c r="J111" i="10"/>
  <c r="I111" i="10"/>
  <c r="H111" i="10"/>
  <c r="G111" i="10"/>
  <c r="F111" i="10"/>
  <c r="E111" i="10"/>
  <c r="D111" i="10"/>
  <c r="C111" i="10"/>
  <c r="X110" i="10"/>
  <c r="W110" i="10"/>
  <c r="V110" i="10"/>
  <c r="U110" i="10"/>
  <c r="T110" i="10"/>
  <c r="S110" i="10"/>
  <c r="R110" i="10"/>
  <c r="Q110" i="10"/>
  <c r="P110" i="10"/>
  <c r="O110" i="10"/>
  <c r="N110" i="10"/>
  <c r="M110" i="10"/>
  <c r="L110" i="10"/>
  <c r="K110" i="10"/>
  <c r="J110" i="10"/>
  <c r="I110" i="10"/>
  <c r="H110" i="10"/>
  <c r="X109" i="10"/>
  <c r="X112" i="10" s="1"/>
  <c r="W109" i="10"/>
  <c r="W112" i="10" s="1"/>
  <c r="V109" i="10"/>
  <c r="V112" i="10" s="1"/>
  <c r="U109" i="10"/>
  <c r="U112" i="10" s="1"/>
  <c r="T109" i="10"/>
  <c r="T112" i="10" s="1"/>
  <c r="S109" i="10"/>
  <c r="S112" i="10" s="1"/>
  <c r="R109" i="10"/>
  <c r="R112" i="10" s="1"/>
  <c r="Q109" i="10"/>
  <c r="Q112" i="10" s="1"/>
  <c r="P109" i="10"/>
  <c r="P112" i="10" s="1"/>
  <c r="O109" i="10"/>
  <c r="O112" i="10" s="1"/>
  <c r="N109" i="10"/>
  <c r="N112" i="10" s="1"/>
  <c r="M109" i="10"/>
  <c r="M112" i="10" s="1"/>
  <c r="L109" i="10"/>
  <c r="L112" i="10" s="1"/>
  <c r="K109" i="10"/>
  <c r="K112" i="10" s="1"/>
  <c r="J109" i="10"/>
  <c r="J112" i="10" s="1"/>
  <c r="I109" i="10"/>
  <c r="I112" i="10" s="1"/>
  <c r="H109" i="10"/>
  <c r="H112" i="10" s="1"/>
  <c r="G109" i="10"/>
  <c r="G112" i="10" s="1"/>
  <c r="F109" i="10"/>
  <c r="F112" i="10" s="1"/>
  <c r="E109" i="10"/>
  <c r="E112" i="10" s="1"/>
  <c r="D109" i="10"/>
  <c r="D112" i="10" s="1"/>
  <c r="C109" i="10"/>
  <c r="C112" i="10" s="1"/>
  <c r="DN112" i="3"/>
  <c r="R112" i="3"/>
  <c r="H112" i="3"/>
  <c r="C112" i="3"/>
  <c r="L30" i="1"/>
  <c r="H30" i="1"/>
  <c r="F30" i="1"/>
  <c r="L29" i="1"/>
  <c r="H29" i="1"/>
  <c r="F29" i="1"/>
  <c r="L28" i="1"/>
  <c r="H28" i="1"/>
  <c r="F28" i="1"/>
  <c r="L27" i="1"/>
  <c r="H27" i="1"/>
  <c r="F27" i="1"/>
  <c r="L26" i="1"/>
  <c r="H26" i="1"/>
  <c r="F26" i="1"/>
  <c r="L25" i="1"/>
  <c r="H25" i="1"/>
  <c r="F25" i="1"/>
  <c r="L24" i="1"/>
  <c r="H24" i="1"/>
  <c r="F24" i="1"/>
  <c r="L23" i="1"/>
  <c r="H23" i="1"/>
  <c r="F23" i="1"/>
  <c r="L22" i="1"/>
  <c r="H22" i="1"/>
  <c r="F22" i="1"/>
  <c r="L21" i="1"/>
  <c r="H21" i="1"/>
  <c r="F21" i="1"/>
  <c r="L20" i="1"/>
  <c r="H20" i="1"/>
  <c r="F20" i="1"/>
  <c r="L19" i="1"/>
  <c r="H19" i="1"/>
  <c r="F19" i="1"/>
  <c r="L18" i="1"/>
  <c r="H18" i="1"/>
  <c r="F18" i="1"/>
  <c r="L17" i="1"/>
  <c r="H17" i="1"/>
  <c r="F17" i="1"/>
  <c r="L16" i="1"/>
  <c r="H16" i="1"/>
  <c r="F16" i="1"/>
  <c r="L15" i="1"/>
  <c r="H15" i="1"/>
  <c r="F15" i="1"/>
  <c r="L14" i="1"/>
  <c r="H14" i="1"/>
  <c r="F14" i="1"/>
  <c r="L13" i="1"/>
  <c r="H13" i="1"/>
  <c r="F13" i="1"/>
  <c r="L12" i="1"/>
  <c r="H12" i="1"/>
  <c r="F12" i="1"/>
  <c r="L11" i="1"/>
  <c r="H11" i="1"/>
  <c r="F11" i="1"/>
  <c r="L10" i="1"/>
  <c r="H10" i="1"/>
  <c r="F10" i="1"/>
  <c r="L9" i="1"/>
  <c r="L32" i="1" s="1"/>
  <c r="H9" i="1"/>
  <c r="F9" i="1"/>
  <c r="L8" i="1"/>
  <c r="H8" i="1"/>
  <c r="F8" i="1"/>
  <c r="L7" i="1"/>
  <c r="H7" i="1"/>
  <c r="F7" i="1"/>
  <c r="L6" i="1"/>
  <c r="H6" i="1"/>
  <c r="F6" i="1"/>
  <c r="O5" i="1"/>
  <c r="L5" i="1"/>
  <c r="H5" i="1"/>
  <c r="F5" i="1"/>
  <c r="L4" i="1"/>
  <c r="L3" i="1"/>
  <c r="L2" i="1"/>
  <c r="U28" i="20" l="1"/>
  <c r="D104" i="10"/>
  <c r="EJ104" i="10"/>
  <c r="EH104" i="10"/>
  <c r="E104" i="10"/>
  <c r="EK104" i="10"/>
  <c r="AL112" i="3"/>
  <c r="BF112" i="3"/>
  <c r="BZ112" i="3"/>
  <c r="AG112" i="3"/>
  <c r="BA112" i="3"/>
  <c r="CT112" i="3"/>
  <c r="BU112" i="3"/>
  <c r="CO112" i="3"/>
  <c r="DI112" i="3"/>
  <c r="DM112" i="3" s="1"/>
  <c r="EL104" i="10"/>
  <c r="M112" i="3"/>
  <c r="O112" i="3" s="1"/>
  <c r="AQ112" i="3"/>
  <c r="BK112" i="3"/>
  <c r="CE112" i="3"/>
  <c r="B111" i="10"/>
  <c r="F104" i="10"/>
  <c r="DD112" i="3"/>
  <c r="G104" i="10"/>
  <c r="W104" i="10"/>
  <c r="L104" i="10"/>
  <c r="G112" i="3"/>
  <c r="D112" i="3"/>
  <c r="F112" i="3"/>
  <c r="E112" i="3"/>
  <c r="W112" i="3"/>
  <c r="U112" i="3" s="1"/>
  <c r="AV112" i="3"/>
  <c r="BP112" i="3"/>
  <c r="CJ112" i="3"/>
  <c r="AH104" i="10"/>
  <c r="CY112" i="3"/>
  <c r="BT104" i="10"/>
  <c r="T104" i="10"/>
  <c r="BL104" i="10"/>
  <c r="C104" i="10"/>
  <c r="O104" i="10"/>
  <c r="DR104" i="10"/>
  <c r="AU104" i="10"/>
  <c r="EG104" i="10"/>
  <c r="EI104" i="10"/>
  <c r="DZ104" i="10"/>
  <c r="DW104" i="10"/>
  <c r="EE104" i="10"/>
  <c r="Y112" i="10"/>
  <c r="BW157" i="10"/>
  <c r="AH112" i="3" l="1"/>
  <c r="BX112" i="3"/>
  <c r="BD112" i="3"/>
  <c r="BC104" i="10"/>
  <c r="EB104" i="10"/>
  <c r="EF104" i="10"/>
  <c r="ED104" i="10"/>
  <c r="DG104" i="10"/>
  <c r="CH104" i="10"/>
  <c r="BA104" i="10"/>
  <c r="H104" i="10"/>
  <c r="BK104" i="10"/>
  <c r="EA104" i="10"/>
  <c r="BI104" i="10"/>
  <c r="DB104" i="10"/>
  <c r="CV104" i="10"/>
  <c r="K104" i="10"/>
  <c r="BO104" i="10"/>
  <c r="CU104" i="10"/>
  <c r="CF104" i="10"/>
  <c r="CI104" i="10"/>
  <c r="BP104" i="10"/>
  <c r="DQ104" i="10"/>
  <c r="DF104" i="10"/>
  <c r="CS104" i="10"/>
  <c r="AG104" i="10"/>
  <c r="AV104" i="10"/>
  <c r="DU104" i="10"/>
  <c r="DP104" i="10"/>
  <c r="CQ104" i="10"/>
  <c r="BW104" i="10"/>
  <c r="CE104" i="10"/>
  <c r="CB104" i="10"/>
  <c r="CN104" i="10"/>
  <c r="BD104" i="10"/>
  <c r="CM104" i="10"/>
  <c r="AJ104" i="10"/>
  <c r="BH104" i="10"/>
  <c r="AZ104" i="10"/>
  <c r="CO104" i="10"/>
  <c r="U104" i="10"/>
  <c r="DY104" i="10"/>
  <c r="AP104" i="10"/>
  <c r="DT104" i="10"/>
  <c r="BU104" i="10"/>
  <c r="AB104" i="10"/>
  <c r="CR104" i="10"/>
  <c r="DM104" i="10"/>
  <c r="AL104" i="10"/>
  <c r="DC104" i="10"/>
  <c r="AW104" i="10"/>
  <c r="AF104" i="10"/>
  <c r="BC112" i="3"/>
  <c r="CW112" i="3"/>
  <c r="BY112" i="3"/>
  <c r="CG112" i="3"/>
  <c r="BV112" i="3"/>
  <c r="AK112" i="3"/>
  <c r="AJ112" i="3"/>
  <c r="AI112" i="3"/>
  <c r="AO112" i="3"/>
  <c r="BB112" i="3"/>
  <c r="BE112" i="3"/>
  <c r="BG112" i="3"/>
  <c r="BW112" i="3"/>
  <c r="DL112" i="3"/>
  <c r="DK112" i="3"/>
  <c r="DH112" i="3"/>
  <c r="CB112" i="3"/>
  <c r="CS112" i="3"/>
  <c r="CR112" i="3"/>
  <c r="CV112" i="3"/>
  <c r="CC112" i="3"/>
  <c r="DJ112" i="3"/>
  <c r="CP112" i="3"/>
  <c r="CD112" i="3"/>
  <c r="CI112" i="3"/>
  <c r="AP112" i="3"/>
  <c r="AU112" i="3"/>
  <c r="DF112" i="3"/>
  <c r="AM112" i="3"/>
  <c r="CA112" i="3"/>
  <c r="AN112" i="3"/>
  <c r="DG112" i="3"/>
  <c r="CQ112" i="3"/>
  <c r="BG104" i="10"/>
  <c r="AQ104" i="10"/>
  <c r="BN104" i="10"/>
  <c r="DX104" i="10"/>
  <c r="I112" i="3"/>
  <c r="CW104" i="10"/>
  <c r="BH112" i="3"/>
  <c r="DK104" i="10"/>
  <c r="DN104" i="10"/>
  <c r="DI104" i="10"/>
  <c r="AN104" i="10"/>
  <c r="X104" i="10"/>
  <c r="K112" i="3"/>
  <c r="BI112" i="3"/>
  <c r="Q112" i="3"/>
  <c r="AE104" i="10"/>
  <c r="CH112" i="3"/>
  <c r="T112" i="3"/>
  <c r="AA104" i="10"/>
  <c r="AX104" i="10"/>
  <c r="J112" i="3"/>
  <c r="EC104" i="10"/>
  <c r="DL104" i="10"/>
  <c r="AK104" i="10"/>
  <c r="CC104" i="10"/>
  <c r="BV104" i="10"/>
  <c r="AS112" i="3"/>
  <c r="BJ112" i="3"/>
  <c r="N112" i="3"/>
  <c r="BE104" i="10"/>
  <c r="R104" i="10"/>
  <c r="L112" i="3"/>
  <c r="CF112" i="3"/>
  <c r="DS104" i="10"/>
  <c r="S104" i="10"/>
  <c r="P112" i="3"/>
  <c r="CX104" i="10"/>
  <c r="CT104" i="10"/>
  <c r="CG104" i="10"/>
  <c r="BS104" i="10"/>
  <c r="AT104" i="10"/>
  <c r="P104" i="10"/>
  <c r="DE112" i="3"/>
  <c r="CZ104" i="10"/>
  <c r="AM104" i="10"/>
  <c r="BS112" i="3"/>
  <c r="BT112" i="3"/>
  <c r="BR112" i="3"/>
  <c r="BQ112" i="3"/>
  <c r="BO112" i="3"/>
  <c r="CP104" i="10"/>
  <c r="CA104" i="10"/>
  <c r="AY104" i="10"/>
  <c r="DJ104" i="10"/>
  <c r="CD104" i="10"/>
  <c r="BM104" i="10"/>
  <c r="AS104" i="10"/>
  <c r="AD104" i="10"/>
  <c r="N104" i="10"/>
  <c r="DV104" i="10"/>
  <c r="BY104" i="10"/>
  <c r="BB104" i="10"/>
  <c r="Q104" i="10"/>
  <c r="CK104" i="10"/>
  <c r="BJ104" i="10"/>
  <c r="AE112" i="3"/>
  <c r="AD112" i="3"/>
  <c r="AC112" i="3"/>
  <c r="AF112" i="3"/>
  <c r="CM112" i="3"/>
  <c r="CK112" i="3"/>
  <c r="CN112" i="3"/>
  <c r="CL112" i="3"/>
  <c r="AR112" i="3"/>
  <c r="S112" i="3"/>
  <c r="CX112" i="3"/>
  <c r="DH104" i="10"/>
  <c r="BZ104" i="10"/>
  <c r="Z104" i="10"/>
  <c r="J104" i="10"/>
  <c r="BQ104" i="10"/>
  <c r="AC104" i="10"/>
  <c r="M104" i="10"/>
  <c r="BF104" i="10"/>
  <c r="BM112" i="3"/>
  <c r="DE104" i="10"/>
  <c r="CJ104" i="10"/>
  <c r="CL104" i="10"/>
  <c r="BR104" i="10"/>
  <c r="DO104" i="10"/>
  <c r="CY104" i="10"/>
  <c r="AO104" i="10"/>
  <c r="DD104" i="10"/>
  <c r="BX104" i="10"/>
  <c r="AI104" i="10"/>
  <c r="V104" i="10"/>
  <c r="AR104" i="10"/>
  <c r="Y104" i="10"/>
  <c r="I104" i="10"/>
  <c r="DC112" i="3"/>
  <c r="DA112" i="3"/>
  <c r="CZ112" i="3"/>
  <c r="DB112" i="3"/>
  <c r="AY112" i="3"/>
  <c r="AZ112" i="3"/>
  <c r="AX112" i="3"/>
  <c r="AW112" i="3"/>
  <c r="AA112" i="3"/>
  <c r="Y112" i="3"/>
  <c r="X112" i="3"/>
  <c r="Z112" i="3"/>
  <c r="BN112" i="3"/>
  <c r="AT112" i="3"/>
  <c r="DA104" i="10"/>
  <c r="V112" i="3"/>
  <c r="BL112" i="3"/>
  <c r="CU112" i="3"/>
</calcChain>
</file>

<file path=xl/sharedStrings.xml><?xml version="1.0" encoding="utf-8"?>
<sst xmlns="http://schemas.openxmlformats.org/spreadsheetml/2006/main" count="1025" uniqueCount="493">
  <si>
    <t>year</t>
  </si>
  <si>
    <t>Real Wealth of P95</t>
  </si>
  <si>
    <t>Real Wealth of P99.5</t>
  </si>
  <si>
    <t>Capital income in Years of adult labor income P95</t>
  </si>
  <si>
    <t>Capital income in Years of adult labor income P99.5</t>
  </si>
  <si>
    <t>Capital income in Years of adult labor income P999.5</t>
  </si>
  <si>
    <t>Nominal</t>
  </si>
  <si>
    <t>Actual</t>
  </si>
  <si>
    <t>Average Consumption, Perfect Foresight Savings' Rate</t>
  </si>
  <si>
    <t>Constant Consumption, Equivalent to Perfect Foresight  Savings Rate</t>
  </si>
  <si>
    <t>No Tax</t>
  </si>
  <si>
    <t>Estate Tax</t>
  </si>
  <si>
    <t>All</t>
  </si>
  <si>
    <t>Year</t>
  </si>
  <si>
    <t>Average Estate Tax Rate</t>
  </si>
  <si>
    <t>Adaptive Expectations (saving from optimal for previous 15 years)</t>
  </si>
  <si>
    <t xml:space="preserve">Perfect foresight </t>
  </si>
  <si>
    <t>Consumer price index</t>
  </si>
  <si>
    <t>Estate tax</t>
  </si>
  <si>
    <t>Income tax</t>
  </si>
  <si>
    <t>Income Taxes</t>
  </si>
  <si>
    <t>All Taxes</t>
  </si>
  <si>
    <t>Income Tax</t>
  </si>
  <si>
    <t>Both taxes</t>
  </si>
  <si>
    <t>Average Lifetime Income Tax Rate</t>
  </si>
  <si>
    <t>real</t>
  </si>
  <si>
    <t>AE</t>
  </si>
  <si>
    <t>ConsoYLA1842</t>
  </si>
  <si>
    <t>ConsoYLA1843</t>
  </si>
  <si>
    <t>ConsoYLA1844</t>
  </si>
  <si>
    <t>ConsoYLA1845</t>
  </si>
  <si>
    <t>ConsoYLA1846</t>
  </si>
  <si>
    <t>ConsoYLA1847</t>
  </si>
  <si>
    <t>ConsoYLA1848</t>
  </si>
  <si>
    <t>ConsoYLA1849</t>
  </si>
  <si>
    <t>ConsoYLA1850</t>
  </si>
  <si>
    <t>ConsoYLA1851</t>
  </si>
  <si>
    <t>ConsoYLA1852</t>
  </si>
  <si>
    <t>ConsoYLA1853</t>
  </si>
  <si>
    <t>ConsoYLA1854</t>
  </si>
  <si>
    <t>ConsoYLA1855</t>
  </si>
  <si>
    <t>ConsoYLA1856</t>
  </si>
  <si>
    <t>ConsoYLA1857</t>
  </si>
  <si>
    <t>ConsoYLA1858</t>
  </si>
  <si>
    <t>ConsoYLA1859</t>
  </si>
  <si>
    <t>ConsoYLA1860</t>
  </si>
  <si>
    <t>ConsoYLA1861</t>
  </si>
  <si>
    <t>ConsoYLA1862</t>
  </si>
  <si>
    <t>ConsoYLA1863</t>
  </si>
  <si>
    <t>ConsoYLA1864</t>
  </si>
  <si>
    <t>ConsoYLA1865</t>
  </si>
  <si>
    <t>ConsoYLA1866</t>
  </si>
  <si>
    <t>ConsoYLA1867</t>
  </si>
  <si>
    <t>ConsoYLA1868</t>
  </si>
  <si>
    <t>ConsoYLA1869</t>
  </si>
  <si>
    <t>ConsoYLA1870</t>
  </si>
  <si>
    <t>ConsoYLA1871</t>
  </si>
  <si>
    <t>ConsoYLA1872</t>
  </si>
  <si>
    <t>ConsoYLA1873</t>
  </si>
  <si>
    <t>ConsoYLA1874</t>
  </si>
  <si>
    <t>ConsoYLA1875</t>
  </si>
  <si>
    <t>ConsoYLA1876</t>
  </si>
  <si>
    <t>ConsoYLA1877</t>
  </si>
  <si>
    <t>ConsoYLA1878</t>
  </si>
  <si>
    <t>ConsoYLA1879</t>
  </si>
  <si>
    <t>ConsoYLA1880</t>
  </si>
  <si>
    <t>ConsoYLA1881</t>
  </si>
  <si>
    <t>ConsoYLA1882</t>
  </si>
  <si>
    <t>ConsoYLA1883</t>
  </si>
  <si>
    <t>ConsoYLA1884</t>
  </si>
  <si>
    <t>ConsoYLA1885</t>
  </si>
  <si>
    <t>ConsoYLA1886</t>
  </si>
  <si>
    <t>ConsoYLA1887</t>
  </si>
  <si>
    <t>ConsoYLA1888</t>
  </si>
  <si>
    <t>ConsoYLA1889</t>
  </si>
  <si>
    <t>ConsoYLA1890</t>
  </si>
  <si>
    <t>ConsoYLA1891</t>
  </si>
  <si>
    <t>ConsoYLA1892</t>
  </si>
  <si>
    <t>ConsoYLA1893</t>
  </si>
  <si>
    <t>ConsoYLA1894</t>
  </si>
  <si>
    <t>ConsoYLA1895</t>
  </si>
  <si>
    <t>ConsoYLA1896</t>
  </si>
  <si>
    <t>ConsoYLA1897</t>
  </si>
  <si>
    <t>ConsoYLA1898</t>
  </si>
  <si>
    <t>ConsoYLA1899</t>
  </si>
  <si>
    <t>ConsoYLA1900</t>
  </si>
  <si>
    <t>ConsoYLA1901</t>
  </si>
  <si>
    <t>ConsoYLA1902</t>
  </si>
  <si>
    <t>ConsoYLA1903</t>
  </si>
  <si>
    <t>ConsoYLA1904</t>
  </si>
  <si>
    <t>ConsoYLA1905</t>
  </si>
  <si>
    <t>ConsoYLA1906</t>
  </si>
  <si>
    <t>ConsoYLA1907</t>
  </si>
  <si>
    <t>ConsoYLA1908</t>
  </si>
  <si>
    <t>ConsoYLA1909</t>
  </si>
  <si>
    <t>ConsoYLA1910</t>
  </si>
  <si>
    <t>ConsoYLA1911</t>
  </si>
  <si>
    <t>ConsoYLA1912</t>
  </si>
  <si>
    <t>ConsoYLA1913</t>
  </si>
  <si>
    <t>ConsoYLA1914</t>
  </si>
  <si>
    <t>ConsoYLA1915</t>
  </si>
  <si>
    <t>ConsoYLA1916</t>
  </si>
  <si>
    <t>ConsoYLA1917</t>
  </si>
  <si>
    <t>ConsoYLA1918</t>
  </si>
  <si>
    <t>ConsoYLA1919</t>
  </si>
  <si>
    <t>ConsoYLA1920</t>
  </si>
  <si>
    <t>ConsoYLA1921</t>
  </si>
  <si>
    <t>ConsoYLA1922</t>
  </si>
  <si>
    <t>ConsoYLA1923</t>
  </si>
  <si>
    <t>ConsoYLA1924</t>
  </si>
  <si>
    <t>ConsoYLA1925</t>
  </si>
  <si>
    <t>ConsoYLA1926</t>
  </si>
  <si>
    <t>ConsoYLA1927</t>
  </si>
  <si>
    <t>ConsoYLA1928</t>
  </si>
  <si>
    <t>ConsoYLA1929</t>
  </si>
  <si>
    <t>ConsoYLA1930</t>
  </si>
  <si>
    <t>ConsoYLA1931</t>
  </si>
  <si>
    <t>ConsoYLA1932</t>
  </si>
  <si>
    <t>ConsoYLA1933</t>
  </si>
  <si>
    <t>ConsoYLA1934</t>
  </si>
  <si>
    <t>ConsoYLA1935</t>
  </si>
  <si>
    <t>ConsoYLA1936</t>
  </si>
  <si>
    <t>ConsoYLA1937</t>
  </si>
  <si>
    <t>ConsoYLA1938</t>
  </si>
  <si>
    <t>ConsoYLA1939</t>
  </si>
  <si>
    <t>ConsoYLA1940</t>
  </si>
  <si>
    <t>ConsoYLA1941</t>
  </si>
  <si>
    <t>ConsoYLA1942</t>
  </si>
  <si>
    <t>ConsoYLA1943</t>
  </si>
  <si>
    <t>ConsoYLA1944</t>
  </si>
  <si>
    <t>ConsoYLA1945</t>
  </si>
  <si>
    <t>ConsoYLA1946</t>
  </si>
  <si>
    <t>ConsoYLA1947</t>
  </si>
  <si>
    <t>ConsoYLA1948</t>
  </si>
  <si>
    <t>ConsoYLA1949</t>
  </si>
  <si>
    <t>ConsoYLA1950</t>
  </si>
  <si>
    <t>ConsoYLA1951</t>
  </si>
  <si>
    <t>ConsoYLA1952</t>
  </si>
  <si>
    <t>ConsoYLA1953</t>
  </si>
  <si>
    <t>ConsoYLA1954</t>
  </si>
  <si>
    <t>ConsoYLA1955</t>
  </si>
  <si>
    <t>ConsoYLA1956</t>
  </si>
  <si>
    <t>ConsoYLA1957</t>
  </si>
  <si>
    <t>ConsoYLA1958</t>
  </si>
  <si>
    <t>ConsoYLA1959</t>
  </si>
  <si>
    <t>ConsoYLA1960</t>
  </si>
  <si>
    <t>ConsoYLA1961</t>
  </si>
  <si>
    <t>ConsoYLA1962</t>
  </si>
  <si>
    <t>ConsoYLA1963</t>
  </si>
  <si>
    <t>ConsoYLA1964</t>
  </si>
  <si>
    <t>ConsoYLA1965</t>
  </si>
  <si>
    <t>ConsoYLA1966</t>
  </si>
  <si>
    <t>ConsoYLA1967</t>
  </si>
  <si>
    <t>ConsoYLA1968</t>
  </si>
  <si>
    <t>ConsoYLA1969</t>
  </si>
  <si>
    <t>ConsoYLA1970</t>
  </si>
  <si>
    <t>ConsoYLA1971</t>
  </si>
  <si>
    <t>ConsoYLA1972</t>
  </si>
  <si>
    <t>ConsoYLA1973</t>
  </si>
  <si>
    <t>ConsoYLA1974</t>
  </si>
  <si>
    <t>ConsoYLA1975</t>
  </si>
  <si>
    <t>ConsoYLA1976</t>
  </si>
  <si>
    <t>ConsoYLA1977</t>
  </si>
  <si>
    <t>ConsoYLA1978</t>
  </si>
  <si>
    <t>ConsoYLA1979</t>
  </si>
  <si>
    <t>ConsoYLA1980</t>
  </si>
  <si>
    <t>ConsoYLA1981</t>
  </si>
  <si>
    <t>pc</t>
  </si>
  <si>
    <t>P60-69</t>
  </si>
  <si>
    <t>P99-99.8</t>
  </si>
  <si>
    <t>P99.9-100</t>
  </si>
  <si>
    <t>P80-89</t>
  </si>
  <si>
    <t>P90-94.9</t>
  </si>
  <si>
    <t>P95-98.9</t>
  </si>
  <si>
    <t>Totax</t>
  </si>
  <si>
    <t>TotY</t>
  </si>
  <si>
    <t>Rate</t>
  </si>
  <si>
    <t>P60-79</t>
  </si>
  <si>
    <t>grossestate</t>
  </si>
  <si>
    <t>estatetax</t>
  </si>
  <si>
    <t>Estate</t>
  </si>
  <si>
    <t>Income</t>
  </si>
  <si>
    <t>Actual Inherited Wealth</t>
  </si>
  <si>
    <t xml:space="preserve">Table B22: Inheritance in Paris, 1872-1937 -  Inherited wealth vs self-made wealth (rentiers vs savers decomposition)                                                (Estimates with individual rates of return-Financial market)                                                                </t>
  </si>
  <si>
    <t>Total population</t>
  </si>
  <si>
    <t>Rentiers</t>
  </si>
  <si>
    <t>Savers</t>
  </si>
  <si>
    <r>
      <t>ρ</t>
    </r>
    <r>
      <rPr>
        <b/>
        <vertAlign val="subscript"/>
        <sz val="11"/>
        <rFont val="Arial"/>
        <family val="2"/>
      </rPr>
      <t>t</t>
    </r>
  </si>
  <si>
    <r>
      <t>π</t>
    </r>
    <r>
      <rPr>
        <b/>
        <vertAlign val="subscript"/>
        <sz val="11"/>
        <rFont val="Arial"/>
        <family val="2"/>
      </rPr>
      <t>t</t>
    </r>
  </si>
  <si>
    <r>
      <t>φ</t>
    </r>
    <r>
      <rPr>
        <b/>
        <vertAlign val="subscript"/>
        <sz val="11"/>
        <rFont val="Arial"/>
        <family val="2"/>
      </rPr>
      <t>t</t>
    </r>
  </si>
  <si>
    <r>
      <t>w</t>
    </r>
    <r>
      <rPr>
        <vertAlign val="subscript"/>
        <sz val="11"/>
        <rFont val="Arial"/>
        <family val="2"/>
      </rPr>
      <t>ti</t>
    </r>
  </si>
  <si>
    <r>
      <t>b</t>
    </r>
    <r>
      <rPr>
        <vertAlign val="subscript"/>
        <sz val="11"/>
        <rFont val="Arial"/>
        <family val="2"/>
      </rPr>
      <t>ti</t>
    </r>
    <r>
      <rPr>
        <vertAlign val="superscript"/>
        <sz val="11"/>
        <rFont val="Arial"/>
        <family val="2"/>
      </rPr>
      <t>*</t>
    </r>
  </si>
  <si>
    <r>
      <t>φ</t>
    </r>
    <r>
      <rPr>
        <vertAlign val="subscript"/>
        <sz val="11"/>
        <rFont val="Arial"/>
        <family val="2"/>
      </rPr>
      <t>t</t>
    </r>
    <r>
      <rPr>
        <vertAlign val="superscript"/>
        <sz val="11"/>
        <rFont val="Arial"/>
        <family val="2"/>
      </rPr>
      <t xml:space="preserve">KS </t>
    </r>
    <r>
      <rPr>
        <sz val="11"/>
        <rFont val="Arial"/>
        <family val="2"/>
      </rPr>
      <t>= b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*/ w</t>
    </r>
    <r>
      <rPr>
        <vertAlign val="subscript"/>
        <sz val="11"/>
        <rFont val="Arial"/>
        <family val="2"/>
      </rPr>
      <t>ti</t>
    </r>
  </si>
  <si>
    <r>
      <t>ρ</t>
    </r>
    <r>
      <rPr>
        <vertAlign val="subscript"/>
        <sz val="11"/>
        <rFont val="Arial"/>
        <family val="2"/>
      </rPr>
      <t>t</t>
    </r>
    <r>
      <rPr>
        <sz val="11"/>
        <rFont val="Arial"/>
        <family val="2"/>
      </rPr>
      <t xml:space="preserve"> if w</t>
    </r>
    <r>
      <rPr>
        <vertAlign val="subscript"/>
        <sz val="11"/>
        <rFont val="Arial"/>
        <family val="2"/>
      </rPr>
      <t>it</t>
    </r>
    <r>
      <rPr>
        <sz val="11"/>
        <rFont val="Arial"/>
        <family val="2"/>
      </rPr>
      <t>&gt;0</t>
    </r>
  </si>
  <si>
    <r>
      <t xml:space="preserve"> (b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*-w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)/y</t>
    </r>
    <r>
      <rPr>
        <vertAlign val="subscript"/>
        <sz val="11"/>
        <rFont val="Arial"/>
        <family val="2"/>
      </rPr>
      <t>Lti</t>
    </r>
  </si>
  <si>
    <r>
      <t xml:space="preserve"> b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*/ w</t>
    </r>
    <r>
      <rPr>
        <vertAlign val="subscript"/>
        <sz val="11"/>
        <rFont val="Arial"/>
        <family val="2"/>
      </rPr>
      <t>ti</t>
    </r>
  </si>
  <si>
    <r>
      <t xml:space="preserve"> (w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-b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*)/y</t>
    </r>
    <r>
      <rPr>
        <vertAlign val="subscript"/>
        <sz val="11"/>
        <rFont val="Arial"/>
        <family val="2"/>
      </rPr>
      <t>Lti</t>
    </r>
  </si>
  <si>
    <t>wealth2</t>
  </si>
  <si>
    <t>ratio2</t>
  </si>
  <si>
    <t>rentier2</t>
  </si>
  <si>
    <t>wealth21</t>
  </si>
  <si>
    <t>inherwealth21</t>
  </si>
  <si>
    <t>ratiolabor21</t>
  </si>
  <si>
    <t>ratio21</t>
  </si>
  <si>
    <t>wealth20</t>
  </si>
  <si>
    <t>inherwealth20</t>
  </si>
  <si>
    <t>ratiolabor20</t>
  </si>
  <si>
    <t>ratio20</t>
  </si>
  <si>
    <t>Rentiers wealth share</t>
  </si>
  <si>
    <t>Inherited wealth share</t>
  </si>
  <si>
    <t>Wealth</t>
  </si>
  <si>
    <t>YLA</t>
  </si>
  <si>
    <t>Real Wealth of P99.9</t>
  </si>
  <si>
    <t>netestate95</t>
  </si>
  <si>
    <t>netestate995</t>
  </si>
  <si>
    <t>netestate999</t>
  </si>
  <si>
    <t>Estate in YLA</t>
  </si>
  <si>
    <t>ConsoYLA1982</t>
  </si>
  <si>
    <t>ConsoYLA1983</t>
  </si>
  <si>
    <t>ConsoYLA1984</t>
  </si>
  <si>
    <t>ConsoYLA1985</t>
  </si>
  <si>
    <t>ConsoYLA1986</t>
  </si>
  <si>
    <t>ConsoYLA1987</t>
  </si>
  <si>
    <t>ConsoYLA1988</t>
  </si>
  <si>
    <t>ConsoYLA1989</t>
  </si>
  <si>
    <t>PF</t>
  </si>
  <si>
    <t>Real</t>
  </si>
  <si>
    <t>Perfect Foresight Savings</t>
  </si>
  <si>
    <t>AdaptiveExpectation (average optimal prior 15 years)</t>
  </si>
  <si>
    <t>Constant Consumption Equivalent to Perfect Foresight</t>
  </si>
  <si>
    <t>netestate1842</t>
  </si>
  <si>
    <t>netestate1847</t>
  </si>
  <si>
    <t>netestate1852</t>
  </si>
  <si>
    <t>netestate1857</t>
  </si>
  <si>
    <t>netestate1862</t>
  </si>
  <si>
    <t>netestate1867</t>
  </si>
  <si>
    <t>netestate1872</t>
  </si>
  <si>
    <t>netestate1877</t>
  </si>
  <si>
    <t>netestate1882</t>
  </si>
  <si>
    <t>netestate1887</t>
  </si>
  <si>
    <t>netestate1892</t>
  </si>
  <si>
    <t>netestate1897</t>
  </si>
  <si>
    <t>netestate1902</t>
  </si>
  <si>
    <t>netestate1907</t>
  </si>
  <si>
    <t>netestate1912</t>
  </si>
  <si>
    <t>netestate1922</t>
  </si>
  <si>
    <t>netestate1927</t>
  </si>
  <si>
    <t>netestate1932</t>
  </si>
  <si>
    <t>netestate1937</t>
  </si>
  <si>
    <t>netestate1942</t>
  </si>
  <si>
    <t>netestate1947</t>
  </si>
  <si>
    <t>netestate1952</t>
  </si>
  <si>
    <t>netestate1957</t>
  </si>
  <si>
    <t>burden1842</t>
  </si>
  <si>
    <t>burden1847</t>
  </si>
  <si>
    <t>burden1852</t>
  </si>
  <si>
    <t>burden1857</t>
  </si>
  <si>
    <t>burden1862</t>
  </si>
  <si>
    <t>burden1867</t>
  </si>
  <si>
    <t>burden1872</t>
  </si>
  <si>
    <t>burden1877</t>
  </si>
  <si>
    <t>burden1882</t>
  </si>
  <si>
    <t>burden1887</t>
  </si>
  <si>
    <t>burden1892</t>
  </si>
  <si>
    <t>burden1897</t>
  </si>
  <si>
    <t>burden1902</t>
  </si>
  <si>
    <t>burden1907</t>
  </si>
  <si>
    <t>burden1912</t>
  </si>
  <si>
    <t>burden1922</t>
  </si>
  <si>
    <t>burden1927</t>
  </si>
  <si>
    <t>burden1932</t>
  </si>
  <si>
    <t>burden1937</t>
  </si>
  <si>
    <t>burden1942</t>
  </si>
  <si>
    <t>burden1947</t>
  </si>
  <si>
    <t>burden1952</t>
  </si>
  <si>
    <t>burden1957</t>
  </si>
  <si>
    <t>Figure 8</t>
  </si>
  <si>
    <t>ConsoYLA1990</t>
  </si>
  <si>
    <t>ConsoYLA1991</t>
  </si>
  <si>
    <t>Inc tax</t>
  </si>
  <si>
    <t>TY1842</t>
  </si>
  <si>
    <t>TY1843</t>
  </si>
  <si>
    <t>TY1844</t>
  </si>
  <si>
    <t>TY1845</t>
  </si>
  <si>
    <t>TY1846</t>
  </si>
  <si>
    <t>TY1847</t>
  </si>
  <si>
    <t>TY1848</t>
  </si>
  <si>
    <t>TY1849</t>
  </si>
  <si>
    <t>TY1850</t>
  </si>
  <si>
    <t>TY1851</t>
  </si>
  <si>
    <t>TY1852</t>
  </si>
  <si>
    <t>TY1853</t>
  </si>
  <si>
    <t>TY1854</t>
  </si>
  <si>
    <t>TY1855</t>
  </si>
  <si>
    <t>TY1856</t>
  </si>
  <si>
    <t>TY1857</t>
  </si>
  <si>
    <t>TY1858</t>
  </si>
  <si>
    <t>TY1859</t>
  </si>
  <si>
    <t>TY1860</t>
  </si>
  <si>
    <t>TY1861</t>
  </si>
  <si>
    <t>TY1862</t>
  </si>
  <si>
    <t>TY1863</t>
  </si>
  <si>
    <t>TY1864</t>
  </si>
  <si>
    <t>TY1865</t>
  </si>
  <si>
    <t>TY1866</t>
  </si>
  <si>
    <t>TY1867</t>
  </si>
  <si>
    <t>TY1868</t>
  </si>
  <si>
    <t>TY1869</t>
  </si>
  <si>
    <t>TY1870</t>
  </si>
  <si>
    <t>TY1871</t>
  </si>
  <si>
    <t>TY1872</t>
  </si>
  <si>
    <t>TY1873</t>
  </si>
  <si>
    <t>TY1874</t>
  </si>
  <si>
    <t>TY1875</t>
  </si>
  <si>
    <t>TY1876</t>
  </si>
  <si>
    <t>TY1877</t>
  </si>
  <si>
    <t>TY1878</t>
  </si>
  <si>
    <t>TY1879</t>
  </si>
  <si>
    <t>TY1880</t>
  </si>
  <si>
    <t>TY1881</t>
  </si>
  <si>
    <t>TY1882</t>
  </si>
  <si>
    <t>TY1883</t>
  </si>
  <si>
    <t>TY1884</t>
  </si>
  <si>
    <t>TY1885</t>
  </si>
  <si>
    <t>TY1886</t>
  </si>
  <si>
    <t>TY1887</t>
  </si>
  <si>
    <t>TY1888</t>
  </si>
  <si>
    <t>TY1889</t>
  </si>
  <si>
    <t>TY1890</t>
  </si>
  <si>
    <t>TY1891</t>
  </si>
  <si>
    <t>TY1892</t>
  </si>
  <si>
    <t>TY1893</t>
  </si>
  <si>
    <t>TY1894</t>
  </si>
  <si>
    <t>TY1895</t>
  </si>
  <si>
    <t>TY1896</t>
  </si>
  <si>
    <t>TY1897</t>
  </si>
  <si>
    <t>TY1898</t>
  </si>
  <si>
    <t>TY1899</t>
  </si>
  <si>
    <t>TY1900</t>
  </si>
  <si>
    <t>TY1901</t>
  </si>
  <si>
    <t>TY1902</t>
  </si>
  <si>
    <t>TY1903</t>
  </si>
  <si>
    <t>TY1904</t>
  </si>
  <si>
    <t>TY1905</t>
  </si>
  <si>
    <t>TY1906</t>
  </si>
  <si>
    <t>TY1907</t>
  </si>
  <si>
    <t>TY1908</t>
  </si>
  <si>
    <t>TY1909</t>
  </si>
  <si>
    <t>TY1910</t>
  </si>
  <si>
    <t>TY1911</t>
  </si>
  <si>
    <t>TY1912</t>
  </si>
  <si>
    <t>TY1913</t>
  </si>
  <si>
    <t>TY1914</t>
  </si>
  <si>
    <t>TY1915</t>
  </si>
  <si>
    <t>TY1916</t>
  </si>
  <si>
    <t>TY1917</t>
  </si>
  <si>
    <t>TY1918</t>
  </si>
  <si>
    <t>TY1919</t>
  </si>
  <si>
    <t>TY1920</t>
  </si>
  <si>
    <t>TY1921</t>
  </si>
  <si>
    <t>TY1922</t>
  </si>
  <si>
    <t>TY1923</t>
  </si>
  <si>
    <t>TY1924</t>
  </si>
  <si>
    <t>TY1925</t>
  </si>
  <si>
    <t>TY1926</t>
  </si>
  <si>
    <t>TY1927</t>
  </si>
  <si>
    <t>TY1928</t>
  </si>
  <si>
    <t>TY1929</t>
  </si>
  <si>
    <t>TY1930</t>
  </si>
  <si>
    <t>TY1931</t>
  </si>
  <si>
    <t>TY1932</t>
  </si>
  <si>
    <t>TY1933</t>
  </si>
  <si>
    <t>TY1934</t>
  </si>
  <si>
    <t>TY1935</t>
  </si>
  <si>
    <t>TY1936</t>
  </si>
  <si>
    <t>TY1937</t>
  </si>
  <si>
    <t>TY1938</t>
  </si>
  <si>
    <t>TY1939</t>
  </si>
  <si>
    <t>TY1940</t>
  </si>
  <si>
    <t>TY1941</t>
  </si>
  <si>
    <t>TY1942</t>
  </si>
  <si>
    <t>TY1943</t>
  </si>
  <si>
    <t>TY1944</t>
  </si>
  <si>
    <t>TY1945</t>
  </si>
  <si>
    <t>TY1946</t>
  </si>
  <si>
    <t>TY1947</t>
  </si>
  <si>
    <t>Y1948</t>
  </si>
  <si>
    <t>Y1949</t>
  </si>
  <si>
    <t>Y1950</t>
  </si>
  <si>
    <t>Y1951</t>
  </si>
  <si>
    <t>Y1952</t>
  </si>
  <si>
    <t>Y1953</t>
  </si>
  <si>
    <t>Y1954</t>
  </si>
  <si>
    <t>Y1955</t>
  </si>
  <si>
    <t>Y1956</t>
  </si>
  <si>
    <t>Y1957</t>
  </si>
  <si>
    <t>Y1958</t>
  </si>
  <si>
    <t>Y1959</t>
  </si>
  <si>
    <t>Y1960</t>
  </si>
  <si>
    <t>Y1961</t>
  </si>
  <si>
    <t>Y1962</t>
  </si>
  <si>
    <t>Y1963</t>
  </si>
  <si>
    <t>Y1964</t>
  </si>
  <si>
    <t>Y1965</t>
  </si>
  <si>
    <t>Y1966</t>
  </si>
  <si>
    <t>Y1967</t>
  </si>
  <si>
    <t>Y1968</t>
  </si>
  <si>
    <t>Y1969</t>
  </si>
  <si>
    <t>Y1970</t>
  </si>
  <si>
    <t>Y1971</t>
  </si>
  <si>
    <t>Y1972</t>
  </si>
  <si>
    <t>Y1973</t>
  </si>
  <si>
    <t>Y1974</t>
  </si>
  <si>
    <t>Y1975</t>
  </si>
  <si>
    <t>Y1976</t>
  </si>
  <si>
    <t>Y1977</t>
  </si>
  <si>
    <t>Y1978</t>
  </si>
  <si>
    <t>Y1979</t>
  </si>
  <si>
    <t>Y1980</t>
  </si>
  <si>
    <t>Y1981</t>
  </si>
  <si>
    <t>Y1982</t>
  </si>
  <si>
    <t>Y1983</t>
  </si>
  <si>
    <t>Y1984</t>
  </si>
  <si>
    <t>Y1985</t>
  </si>
  <si>
    <t>Y1986</t>
  </si>
  <si>
    <t>Y1987</t>
  </si>
  <si>
    <t>Y1988</t>
  </si>
  <si>
    <t>Y1989</t>
  </si>
  <si>
    <t>Y1990</t>
  </si>
  <si>
    <t>Y1991</t>
  </si>
  <si>
    <t>Income tax rate</t>
  </si>
  <si>
    <t>all taxes</t>
  </si>
  <si>
    <t xml:space="preserve">Consumption Optimal 1842-1957 No taxes (C30.2) </t>
  </si>
  <si>
    <t>Consumption optimal  no taxes 1847- 1912 (C=37.2)</t>
  </si>
  <si>
    <t>Consumptio Optimal 1842-1957 after taxes (c=17.6)</t>
  </si>
  <si>
    <t>Consumption set to optimal 1847- 1912 (C=37.2) then adust to 1914 -1957 no taxes (c=3.7)</t>
  </si>
  <si>
    <t>Source Rates of return V05, dynasties</t>
  </si>
  <si>
    <t>Share of rentiers in decedents</t>
  </si>
  <si>
    <t>Page 2</t>
  </si>
  <si>
    <t>Footnote 1</t>
  </si>
  <si>
    <t>PC</t>
  </si>
  <si>
    <t>CS</t>
  </si>
  <si>
    <t>33.3% Savings</t>
  </si>
  <si>
    <t>Figure 2 B D 1852</t>
  </si>
  <si>
    <t>As parents should have</t>
  </si>
  <si>
    <t>Constant Consumption Equivalent to 33.3% SR</t>
  </si>
  <si>
    <t>Rank Preserving</t>
  </si>
  <si>
    <t>Figure 12</t>
  </si>
  <si>
    <t>Figure 13</t>
  </si>
  <si>
    <t>Perfect Foresight Wealth (no taxes)</t>
  </si>
  <si>
    <t>Perfect Foresight Wealth (after Taxes)</t>
  </si>
  <si>
    <t>Actual Wealth</t>
  </si>
  <si>
    <t>Dynasty  after taxes (S=0.71)</t>
  </si>
  <si>
    <t>Dynasty no taxes (S=0.84)</t>
  </si>
  <si>
    <t>Average Consumption, 33.3% Savings' Rate</t>
  </si>
  <si>
    <t>Constant Consumption Equivalent to 33.3% Savings' Rate</t>
  </si>
  <si>
    <t>Nominal (33.3% savings rate)</t>
  </si>
  <si>
    <t>Real (33.3% savings rate)</t>
  </si>
  <si>
    <t>Figure 11</t>
  </si>
  <si>
    <t>Figure 11b</t>
  </si>
  <si>
    <t xml:space="preserve">Table B1: Inheritance in Paris, 1872-1937 - Summary Statistics </t>
  </si>
  <si>
    <t>N. decedents (20-yr +) (full sample)</t>
  </si>
  <si>
    <t>N.  with net estate&gt;0   (full sample)</t>
  </si>
  <si>
    <t>% decedents with net estate&gt;0</t>
  </si>
  <si>
    <t>Average estate (net estate&gt;0)</t>
  </si>
  <si>
    <t>Average estate (all deced.)</t>
  </si>
  <si>
    <t>Aggregate inheritance flow (millions)</t>
  </si>
  <si>
    <t>Total Deaths</t>
  </si>
  <si>
    <t>Bayet Wage</t>
  </si>
  <si>
    <t>(current francs)</t>
  </si>
  <si>
    <t>Aggregate Data</t>
  </si>
  <si>
    <t>ndec</t>
  </si>
  <si>
    <t>ndecpos+</t>
  </si>
  <si>
    <t>netestatepos</t>
  </si>
  <si>
    <t>Total</t>
  </si>
  <si>
    <t>Notes: (i) Negative estates were set equal to 0 and estates left by children decedents (0-19 year-old) were excluded (see Table B2)</t>
  </si>
  <si>
    <t xml:space="preserve">(ii) Full sample response rates are below 100% because within our two-year window we did not find in the RMD registers all decedents </t>
  </si>
  <si>
    <t>with positive estates listed in the TSA registers</t>
  </si>
  <si>
    <t>Sources: Authors computations using micro data collected in Paris estate tax archives (see do-file doTableB1.txt)</t>
  </si>
  <si>
    <t>Total Morts source: Donnedemographique 2012</t>
  </si>
  <si>
    <t>CPI Source: QJEapendixTables(nationalAccountsData, Table A20)</t>
  </si>
  <si>
    <t>Dofile DotableB1</t>
  </si>
  <si>
    <t>Total Deaths in Paris</t>
  </si>
  <si>
    <t>Adult Labor Income</t>
  </si>
  <si>
    <t>Return</t>
  </si>
  <si>
    <t>Bond</t>
  </si>
  <si>
    <t>Equity</t>
  </si>
  <si>
    <t>Real estate</t>
  </si>
  <si>
    <t>KG</t>
  </si>
  <si>
    <t>Rk</t>
  </si>
  <si>
    <t>DW</t>
  </si>
  <si>
    <t>CPI Level</t>
  </si>
  <si>
    <t>CPI100=1912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</si>
</sst>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"/>
    <numFmt numFmtId="166" formatCode="0.0%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indexed="24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vertAlign val="subscript"/>
      <sz val="11"/>
      <name val="Arial"/>
      <family val="2"/>
    </font>
    <font>
      <sz val="12"/>
      <color indexed="8"/>
      <name val="Arial"/>
      <family val="2"/>
    </font>
    <font>
      <sz val="11"/>
      <name val="Arial"/>
      <family val="2"/>
    </font>
    <font>
      <vertAlign val="subscript"/>
      <sz val="11"/>
      <name val="Arial"/>
      <family val="2"/>
    </font>
    <font>
      <vertAlign val="superscript"/>
      <sz val="11"/>
      <name val="Arial"/>
      <family val="2"/>
    </font>
    <font>
      <sz val="12"/>
      <name val="Arial Narrow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indexed="24"/>
      <name val="Arial"/>
      <family val="2"/>
    </font>
    <font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135">
    <xf numFmtId="0" fontId="0" fillId="0" borderId="0" xfId="0"/>
    <xf numFmtId="11" fontId="0" fillId="0" borderId="0" xfId="0" applyNumberFormat="1"/>
    <xf numFmtId="0" fontId="1" fillId="0" borderId="0" xfId="0" applyFont="1"/>
    <xf numFmtId="164" fontId="0" fillId="0" borderId="0" xfId="0" applyNumberFormat="1"/>
    <xf numFmtId="1" fontId="0" fillId="0" borderId="0" xfId="0" applyNumberFormat="1"/>
    <xf numFmtId="0" fontId="0" fillId="0" borderId="0" xfId="0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vertical="center" wrapText="1"/>
    </xf>
    <xf numFmtId="0" fontId="0" fillId="0" borderId="12" xfId="0" applyBorder="1"/>
    <xf numFmtId="0" fontId="0" fillId="0" borderId="0" xfId="0" applyBorder="1"/>
    <xf numFmtId="0" fontId="0" fillId="0" borderId="13" xfId="0" applyBorder="1"/>
    <xf numFmtId="49" fontId="2" fillId="0" borderId="12" xfId="0" applyNumberFormat="1" applyFont="1" applyBorder="1" applyAlignment="1">
      <alignment horizontal="center" vertical="center" wrapText="1"/>
    </xf>
    <xf numFmtId="9" fontId="4" fillId="0" borderId="0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center" vertical="center" wrapText="1"/>
    </xf>
    <xf numFmtId="9" fontId="4" fillId="0" borderId="13" xfId="0" applyNumberFormat="1" applyFont="1" applyBorder="1" applyAlignment="1">
      <alignment horizontal="center" vertical="center"/>
    </xf>
    <xf numFmtId="3" fontId="12" fillId="0" borderId="12" xfId="0" applyNumberFormat="1" applyFont="1" applyBorder="1" applyAlignment="1">
      <alignment horizontal="center"/>
    </xf>
    <xf numFmtId="3" fontId="12" fillId="0" borderId="0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 vertical="center" wrapText="1"/>
    </xf>
    <xf numFmtId="9" fontId="2" fillId="0" borderId="12" xfId="0" applyNumberFormat="1" applyFont="1" applyBorder="1" applyAlignment="1">
      <alignment horizontal="center" vertical="center"/>
    </xf>
    <xf numFmtId="9" fontId="2" fillId="0" borderId="0" xfId="0" applyNumberFormat="1" applyFont="1" applyBorder="1" applyAlignment="1">
      <alignment horizontal="center" vertical="center"/>
    </xf>
    <xf numFmtId="3" fontId="13" fillId="0" borderId="0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3" fontId="12" fillId="0" borderId="16" xfId="0" applyNumberFormat="1" applyFont="1" applyBorder="1" applyAlignment="1">
      <alignment horizontal="center" vertical="center" wrapText="1"/>
    </xf>
    <xf numFmtId="9" fontId="4" fillId="0" borderId="17" xfId="0" applyNumberFormat="1" applyFont="1" applyBorder="1" applyAlignment="1">
      <alignment horizontal="center" vertical="center" wrapText="1"/>
    </xf>
    <xf numFmtId="9" fontId="4" fillId="0" borderId="18" xfId="0" applyNumberFormat="1" applyFont="1" applyBorder="1" applyAlignment="1">
      <alignment horizontal="center" vertical="center"/>
    </xf>
    <xf numFmtId="3" fontId="12" fillId="0" borderId="16" xfId="0" applyNumberFormat="1" applyFont="1" applyBorder="1" applyAlignment="1">
      <alignment horizontal="center"/>
    </xf>
    <xf numFmtId="3" fontId="13" fillId="0" borderId="17" xfId="0" applyNumberFormat="1" applyFont="1" applyBorder="1" applyAlignment="1">
      <alignment horizontal="center"/>
    </xf>
    <xf numFmtId="9" fontId="4" fillId="0" borderId="18" xfId="0" applyNumberFormat="1" applyFont="1" applyBorder="1" applyAlignment="1">
      <alignment horizontal="center" vertical="center" wrapText="1"/>
    </xf>
    <xf numFmtId="3" fontId="12" fillId="0" borderId="17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9" fontId="2" fillId="0" borderId="19" xfId="0" applyNumberFormat="1" applyFont="1" applyBorder="1" applyAlignment="1">
      <alignment horizontal="center" vertical="center"/>
    </xf>
    <xf numFmtId="9" fontId="4" fillId="0" borderId="0" xfId="0" applyNumberFormat="1" applyFont="1" applyBorder="1" applyAlignment="1">
      <alignment horizontal="center" vertical="center"/>
    </xf>
    <xf numFmtId="165" fontId="0" fillId="0" borderId="0" xfId="0" applyNumberFormat="1"/>
    <xf numFmtId="0" fontId="8" fillId="0" borderId="1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2" xfId="0" applyBorder="1" applyAlignment="1">
      <alignment wrapText="1"/>
    </xf>
    <xf numFmtId="0" fontId="14" fillId="0" borderId="0" xfId="0" applyFont="1"/>
    <xf numFmtId="0" fontId="3" fillId="0" borderId="12" xfId="0" applyFont="1" applyBorder="1"/>
    <xf numFmtId="0" fontId="3" fillId="0" borderId="26" xfId="0" applyFont="1" applyBorder="1"/>
    <xf numFmtId="49" fontId="4" fillId="0" borderId="24" xfId="0" applyNumberFormat="1" applyFont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/>
    </xf>
    <xf numFmtId="3" fontId="4" fillId="0" borderId="24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9" fontId="4" fillId="0" borderId="25" xfId="0" applyNumberFormat="1" applyFont="1" applyBorder="1" applyAlignment="1">
      <alignment horizontal="center" vertical="center"/>
    </xf>
    <xf numFmtId="3" fontId="4" fillId="0" borderId="25" xfId="0" applyNumberFormat="1" applyFont="1" applyBorder="1" applyAlignment="1">
      <alignment horizontal="center" vertical="center"/>
    </xf>
    <xf numFmtId="3" fontId="4" fillId="0" borderId="24" xfId="0" applyNumberFormat="1" applyFont="1" applyBorder="1"/>
    <xf numFmtId="0" fontId="4" fillId="0" borderId="0" xfId="0" applyFont="1" applyBorder="1"/>
    <xf numFmtId="3" fontId="4" fillId="0" borderId="0" xfId="0" applyNumberFormat="1" applyFont="1" applyBorder="1" applyAlignment="1">
      <alignment horizontal="right" vertical="center"/>
    </xf>
    <xf numFmtId="3" fontId="4" fillId="0" borderId="25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0" xfId="0" applyNumberFormat="1" applyFont="1"/>
    <xf numFmtId="3" fontId="4" fillId="0" borderId="27" xfId="0" applyNumberFormat="1" applyFont="1" applyBorder="1"/>
    <xf numFmtId="0" fontId="4" fillId="0" borderId="28" xfId="0" applyFont="1" applyBorder="1"/>
    <xf numFmtId="3" fontId="4" fillId="0" borderId="28" xfId="0" applyNumberFormat="1" applyFont="1" applyBorder="1" applyAlignment="1">
      <alignment horizontal="right" vertical="center"/>
    </xf>
    <xf numFmtId="165" fontId="15" fillId="0" borderId="26" xfId="0" applyNumberFormat="1" applyFont="1" applyBorder="1" applyAlignment="1">
      <alignment horizontal="center" vertical="center" wrapText="1"/>
    </xf>
    <xf numFmtId="3" fontId="15" fillId="0" borderId="31" xfId="0" applyNumberFormat="1" applyFont="1" applyBorder="1" applyAlignment="1">
      <alignment horizontal="center" vertical="center"/>
    </xf>
    <xf numFmtId="9" fontId="15" fillId="0" borderId="32" xfId="0" applyNumberFormat="1" applyFont="1" applyBorder="1" applyAlignment="1">
      <alignment horizontal="center" vertical="center"/>
    </xf>
    <xf numFmtId="0" fontId="3" fillId="0" borderId="31" xfId="0" applyFont="1" applyBorder="1" applyAlignment="1">
      <alignment vertical="center"/>
    </xf>
    <xf numFmtId="0" fontId="3" fillId="0" borderId="20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4" fillId="0" borderId="12" xfId="0" applyFont="1" applyBorder="1"/>
    <xf numFmtId="0" fontId="7" fillId="0" borderId="12" xfId="0" applyFont="1" applyBorder="1"/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7" fillId="0" borderId="16" xfId="0" applyFont="1" applyBorder="1"/>
    <xf numFmtId="0" fontId="0" fillId="0" borderId="17" xfId="0" applyBorder="1"/>
    <xf numFmtId="0" fontId="4" fillId="0" borderId="2" xfId="0" applyFont="1" applyBorder="1" applyAlignment="1">
      <alignment wrapText="1"/>
    </xf>
    <xf numFmtId="0" fontId="3" fillId="0" borderId="0" xfId="0" applyFont="1"/>
    <xf numFmtId="0" fontId="3" fillId="0" borderId="28" xfId="0" applyFont="1" applyBorder="1"/>
    <xf numFmtId="0" fontId="7" fillId="0" borderId="0" xfId="0" applyFont="1" applyBorder="1"/>
    <xf numFmtId="0" fontId="7" fillId="0" borderId="17" xfId="0" applyFont="1" applyBorder="1"/>
    <xf numFmtId="0" fontId="4" fillId="0" borderId="27" xfId="0" applyFont="1" applyBorder="1" applyAlignment="1">
      <alignment horizontal="center" vertical="center"/>
    </xf>
    <xf numFmtId="166" fontId="0" fillId="0" borderId="0" xfId="0" applyNumberFormat="1"/>
    <xf numFmtId="0" fontId="5" fillId="0" borderId="3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7" xfId="0" applyBorder="1" applyAlignment="1"/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/>
    <xf numFmtId="0" fontId="4" fillId="0" borderId="21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4" fillId="0" borderId="33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0" fillId="0" borderId="34" xfId="0" applyBorder="1" applyAlignment="1">
      <alignment wrapText="1"/>
    </xf>
    <xf numFmtId="0" fontId="4" fillId="0" borderId="0" xfId="0" applyFont="1" applyBorder="1" applyAlignment="1"/>
    <xf numFmtId="0" fontId="0" fillId="0" borderId="0" xfId="0" applyBorder="1" applyAlignment="1"/>
    <xf numFmtId="0" fontId="4" fillId="0" borderId="21" xfId="0" applyFont="1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0" fillId="0" borderId="25" xfId="0" applyBorder="1" applyAlignment="1">
      <alignment horizontal="center" wrapText="1"/>
    </xf>
    <xf numFmtId="0" fontId="4" fillId="0" borderId="24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8.xml"/><Relationship Id="rId13" Type="http://schemas.openxmlformats.org/officeDocument/2006/relationships/chartsheet" Target="chartsheets/sheet13.xml"/><Relationship Id="rId18" Type="http://schemas.openxmlformats.org/officeDocument/2006/relationships/worksheet" Target="worksheets/sheet4.xml"/><Relationship Id="rId3" Type="http://schemas.openxmlformats.org/officeDocument/2006/relationships/chartsheet" Target="chartsheets/sheet3.xml"/><Relationship Id="rId21" Type="http://schemas.openxmlformats.org/officeDocument/2006/relationships/theme" Target="theme/theme1.xml"/><Relationship Id="rId7" Type="http://schemas.openxmlformats.org/officeDocument/2006/relationships/chartsheet" Target="chartsheets/sheet7.xml"/><Relationship Id="rId12" Type="http://schemas.openxmlformats.org/officeDocument/2006/relationships/chartsheet" Target="chartsheets/sheet12.xml"/><Relationship Id="rId17" Type="http://schemas.openxmlformats.org/officeDocument/2006/relationships/worksheet" Target="worksheets/sheet3.xml"/><Relationship Id="rId2" Type="http://schemas.openxmlformats.org/officeDocument/2006/relationships/chartsheet" Target="chartsheets/sheet2.xml"/><Relationship Id="rId16" Type="http://schemas.openxmlformats.org/officeDocument/2006/relationships/worksheet" Target="worksheets/sheet2.xml"/><Relationship Id="rId20" Type="http://schemas.openxmlformats.org/officeDocument/2006/relationships/worksheet" Target="worksheets/sheet6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6.xml"/><Relationship Id="rId11" Type="http://schemas.openxmlformats.org/officeDocument/2006/relationships/chartsheet" Target="chartsheets/sheet11.xml"/><Relationship Id="rId24" Type="http://schemas.openxmlformats.org/officeDocument/2006/relationships/calcChain" Target="calcChain.xml"/><Relationship Id="rId5" Type="http://schemas.openxmlformats.org/officeDocument/2006/relationships/chartsheet" Target="chartsheets/sheet5.xml"/><Relationship Id="rId15" Type="http://schemas.openxmlformats.org/officeDocument/2006/relationships/worksheet" Target="worksheets/sheet1.xml"/><Relationship Id="rId23" Type="http://schemas.openxmlformats.org/officeDocument/2006/relationships/sharedStrings" Target="sharedStrings.xml"/><Relationship Id="rId10" Type="http://schemas.openxmlformats.org/officeDocument/2006/relationships/chartsheet" Target="chartsheets/sheet10.xml"/><Relationship Id="rId19" Type="http://schemas.openxmlformats.org/officeDocument/2006/relationships/worksheet" Target="worksheets/sheet5.xml"/><Relationship Id="rId4" Type="http://schemas.openxmlformats.org/officeDocument/2006/relationships/chartsheet" Target="chartsheets/sheet4.xml"/><Relationship Id="rId9" Type="http://schemas.openxmlformats.org/officeDocument/2006/relationships/chartsheet" Target="chartsheets/sheet9.xml"/><Relationship Id="rId14" Type="http://schemas.openxmlformats.org/officeDocument/2006/relationships/chartsheet" Target="chart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 1: Real Inherited</a:t>
            </a:r>
            <a:r>
              <a:rPr lang="en-US" sz="1800" baseline="0"/>
              <a:t> </a:t>
            </a:r>
            <a:r>
              <a:rPr lang="en-US" sz="1800"/>
              <a:t>Wealt</a:t>
            </a:r>
            <a:r>
              <a:rPr lang="en-US" sz="1800" baseline="0"/>
              <a:t>h by Fractile , Paris 1812-1952</a:t>
            </a:r>
          </a:p>
          <a:p>
            <a:pPr>
              <a:defRPr sz="1600"/>
            </a:pPr>
            <a:r>
              <a:rPr lang="en-US" sz="1800" baseline="0"/>
              <a:t> (CPI in 1912=1)</a:t>
            </a:r>
            <a:endParaRPr lang="en-US" sz="1800"/>
          </a:p>
        </c:rich>
      </c:tx>
      <c:layout>
        <c:manualLayout>
          <c:xMode val="edge"/>
          <c:yMode val="edge"/>
          <c:x val="0.25601411683183034"/>
          <c:y val="2.9359853613243482E-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687127570592138"/>
          <c:y val="5.2291044620714308E-2"/>
          <c:w val="0.80088188976377961"/>
          <c:h val="0.90346922060274382"/>
        </c:manualLayout>
      </c:layout>
      <c:scatterChart>
        <c:scatterStyle val="lineMarker"/>
        <c:varyColors val="0"/>
        <c:ser>
          <c:idx val="3"/>
          <c:order val="0"/>
          <c:tx>
            <c:strRef>
              <c:f>'Data Fig 1-2'!$N$1</c:f>
              <c:strCache>
                <c:ptCount val="1"/>
                <c:pt idx="0">
                  <c:v>Real Wealth of P99.9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 1-2'!$J$3:$J$31</c:f>
              <c:numCache>
                <c:formatCode>General</c:formatCode>
                <c:ptCount val="29"/>
                <c:pt idx="0">
                  <c:v>1812</c:v>
                </c:pt>
                <c:pt idx="1">
                  <c:v>1817</c:v>
                </c:pt>
                <c:pt idx="2">
                  <c:v>1822</c:v>
                </c:pt>
                <c:pt idx="3">
                  <c:v>1827</c:v>
                </c:pt>
                <c:pt idx="4">
                  <c:v>1832</c:v>
                </c:pt>
                <c:pt idx="5">
                  <c:v>1837</c:v>
                </c:pt>
                <c:pt idx="6">
                  <c:v>1842</c:v>
                </c:pt>
                <c:pt idx="7">
                  <c:v>1847</c:v>
                </c:pt>
                <c:pt idx="8">
                  <c:v>1852</c:v>
                </c:pt>
                <c:pt idx="9">
                  <c:v>1857</c:v>
                </c:pt>
                <c:pt idx="10">
                  <c:v>1862</c:v>
                </c:pt>
                <c:pt idx="11">
                  <c:v>1867</c:v>
                </c:pt>
                <c:pt idx="12">
                  <c:v>1872</c:v>
                </c:pt>
                <c:pt idx="13">
                  <c:v>1877</c:v>
                </c:pt>
                <c:pt idx="14">
                  <c:v>1882</c:v>
                </c:pt>
                <c:pt idx="15">
                  <c:v>1887</c:v>
                </c:pt>
                <c:pt idx="16">
                  <c:v>1892</c:v>
                </c:pt>
                <c:pt idx="17">
                  <c:v>1897</c:v>
                </c:pt>
                <c:pt idx="18">
                  <c:v>1902</c:v>
                </c:pt>
                <c:pt idx="19">
                  <c:v>1907</c:v>
                </c:pt>
                <c:pt idx="20">
                  <c:v>1912</c:v>
                </c:pt>
                <c:pt idx="21">
                  <c:v>1922</c:v>
                </c:pt>
                <c:pt idx="22">
                  <c:v>1927</c:v>
                </c:pt>
                <c:pt idx="23">
                  <c:v>1932</c:v>
                </c:pt>
                <c:pt idx="24">
                  <c:v>1937</c:v>
                </c:pt>
                <c:pt idx="25">
                  <c:v>1942</c:v>
                </c:pt>
                <c:pt idx="26">
                  <c:v>1947</c:v>
                </c:pt>
                <c:pt idx="27">
                  <c:v>1952</c:v>
                </c:pt>
                <c:pt idx="28">
                  <c:v>1957</c:v>
                </c:pt>
              </c:numCache>
            </c:numRef>
          </c:xVal>
          <c:yVal>
            <c:numRef>
              <c:f>'Data Fig 1-2'!$N$3:$N$31</c:f>
              <c:numCache>
                <c:formatCode>General</c:formatCode>
                <c:ptCount val="29"/>
                <c:pt idx="0">
                  <c:v>684260.60704180412</c:v>
                </c:pt>
                <c:pt idx="1">
                  <c:v>579798.48427857959</c:v>
                </c:pt>
                <c:pt idx="2">
                  <c:v>998350.80773123878</c:v>
                </c:pt>
                <c:pt idx="3">
                  <c:v>1168290.8681234322</c:v>
                </c:pt>
                <c:pt idx="4">
                  <c:v>896752.61809088453</c:v>
                </c:pt>
                <c:pt idx="5">
                  <c:v>1321586.0518599998</c:v>
                </c:pt>
                <c:pt idx="6">
                  <c:v>1552436.8295858956</c:v>
                </c:pt>
                <c:pt idx="7">
                  <c:v>1356248.9758317529</c:v>
                </c:pt>
                <c:pt idx="8">
                  <c:v>2033896.2095904392</c:v>
                </c:pt>
                <c:pt idx="9">
                  <c:v>1563884.2822556498</c:v>
                </c:pt>
                <c:pt idx="10">
                  <c:v>1966870.1735907651</c:v>
                </c:pt>
                <c:pt idx="11">
                  <c:v>2071558.1977430971</c:v>
                </c:pt>
                <c:pt idx="12">
                  <c:v>2344568.556481469</c:v>
                </c:pt>
                <c:pt idx="13">
                  <c:v>2822959.0262630195</c:v>
                </c:pt>
                <c:pt idx="14">
                  <c:v>2486819.9339359566</c:v>
                </c:pt>
                <c:pt idx="15">
                  <c:v>3460309.0340039209</c:v>
                </c:pt>
                <c:pt idx="16">
                  <c:v>3944965.8203867557</c:v>
                </c:pt>
                <c:pt idx="17">
                  <c:v>4788208.8730027424</c:v>
                </c:pt>
                <c:pt idx="18">
                  <c:v>4512650.5747790933</c:v>
                </c:pt>
                <c:pt idx="19">
                  <c:v>4759860.5042153383</c:v>
                </c:pt>
                <c:pt idx="20">
                  <c:v>4127106</c:v>
                </c:pt>
                <c:pt idx="21">
                  <c:v>1414348.5909753439</c:v>
                </c:pt>
                <c:pt idx="22">
                  <c:v>1331476.4753208195</c:v>
                </c:pt>
                <c:pt idx="23">
                  <c:v>1546601.4150605036</c:v>
                </c:pt>
                <c:pt idx="24">
                  <c:v>1006917.6087296173</c:v>
                </c:pt>
                <c:pt idx="25">
                  <c:v>1052951.8399179138</c:v>
                </c:pt>
                <c:pt idx="26">
                  <c:v>450265.42999433901</c:v>
                </c:pt>
                <c:pt idx="27">
                  <c:v>431557.38447971264</c:v>
                </c:pt>
                <c:pt idx="28">
                  <c:v>882819.66626558243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6BE-4198-8524-0B415A74532D}"/>
            </c:ext>
          </c:extLst>
        </c:ser>
        <c:ser>
          <c:idx val="2"/>
          <c:order val="1"/>
          <c:tx>
            <c:strRef>
              <c:f>'Data Fig 1-2'!$M$1</c:f>
              <c:strCache>
                <c:ptCount val="1"/>
                <c:pt idx="0">
                  <c:v>Real Wealth of P99.5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 1-2'!$J$3:$J$31</c:f>
              <c:numCache>
                <c:formatCode>General</c:formatCode>
                <c:ptCount val="29"/>
                <c:pt idx="0">
                  <c:v>1812</c:v>
                </c:pt>
                <c:pt idx="1">
                  <c:v>1817</c:v>
                </c:pt>
                <c:pt idx="2">
                  <c:v>1822</c:v>
                </c:pt>
                <c:pt idx="3">
                  <c:v>1827</c:v>
                </c:pt>
                <c:pt idx="4">
                  <c:v>1832</c:v>
                </c:pt>
                <c:pt idx="5">
                  <c:v>1837</c:v>
                </c:pt>
                <c:pt idx="6">
                  <c:v>1842</c:v>
                </c:pt>
                <c:pt idx="7">
                  <c:v>1847</c:v>
                </c:pt>
                <c:pt idx="8">
                  <c:v>1852</c:v>
                </c:pt>
                <c:pt idx="9">
                  <c:v>1857</c:v>
                </c:pt>
                <c:pt idx="10">
                  <c:v>1862</c:v>
                </c:pt>
                <c:pt idx="11">
                  <c:v>1867</c:v>
                </c:pt>
                <c:pt idx="12">
                  <c:v>1872</c:v>
                </c:pt>
                <c:pt idx="13">
                  <c:v>1877</c:v>
                </c:pt>
                <c:pt idx="14">
                  <c:v>1882</c:v>
                </c:pt>
                <c:pt idx="15">
                  <c:v>1887</c:v>
                </c:pt>
                <c:pt idx="16">
                  <c:v>1892</c:v>
                </c:pt>
                <c:pt idx="17">
                  <c:v>1897</c:v>
                </c:pt>
                <c:pt idx="18">
                  <c:v>1902</c:v>
                </c:pt>
                <c:pt idx="19">
                  <c:v>1907</c:v>
                </c:pt>
                <c:pt idx="20">
                  <c:v>1912</c:v>
                </c:pt>
                <c:pt idx="21">
                  <c:v>1922</c:v>
                </c:pt>
                <c:pt idx="22">
                  <c:v>1927</c:v>
                </c:pt>
                <c:pt idx="23">
                  <c:v>1932</c:v>
                </c:pt>
                <c:pt idx="24">
                  <c:v>1937</c:v>
                </c:pt>
                <c:pt idx="25">
                  <c:v>1942</c:v>
                </c:pt>
                <c:pt idx="26">
                  <c:v>1947</c:v>
                </c:pt>
                <c:pt idx="27">
                  <c:v>1952</c:v>
                </c:pt>
                <c:pt idx="28">
                  <c:v>1957</c:v>
                </c:pt>
              </c:numCache>
            </c:numRef>
          </c:xVal>
          <c:yVal>
            <c:numRef>
              <c:f>'Data Fig 1-2'!$M$3:$M$31</c:f>
              <c:numCache>
                <c:formatCode>General</c:formatCode>
                <c:ptCount val="29"/>
                <c:pt idx="0">
                  <c:v>205140.15600181153</c:v>
                </c:pt>
                <c:pt idx="1">
                  <c:v>184635.40071595786</c:v>
                </c:pt>
                <c:pt idx="2">
                  <c:v>407502.98983672971</c:v>
                </c:pt>
                <c:pt idx="3">
                  <c:v>483940.9469326504</c:v>
                </c:pt>
                <c:pt idx="4">
                  <c:v>419034.14166554832</c:v>
                </c:pt>
                <c:pt idx="5">
                  <c:v>504725.51508022269</c:v>
                </c:pt>
                <c:pt idx="6">
                  <c:v>631291.68326565623</c:v>
                </c:pt>
                <c:pt idx="7">
                  <c:v>564857.60792181897</c:v>
                </c:pt>
                <c:pt idx="8">
                  <c:v>766062.17319621565</c:v>
                </c:pt>
                <c:pt idx="9">
                  <c:v>719279.24036821141</c:v>
                </c:pt>
                <c:pt idx="10">
                  <c:v>771403.51764012221</c:v>
                </c:pt>
                <c:pt idx="11">
                  <c:v>799526.22910738352</c:v>
                </c:pt>
                <c:pt idx="12">
                  <c:v>953306.01415644132</c:v>
                </c:pt>
                <c:pt idx="13">
                  <c:v>1014675.1732068645</c:v>
                </c:pt>
                <c:pt idx="14">
                  <c:v>1005833.3758380921</c:v>
                </c:pt>
                <c:pt idx="15">
                  <c:v>1305216.0305063475</c:v>
                </c:pt>
                <c:pt idx="16">
                  <c:v>1478246.0539021147</c:v>
                </c:pt>
                <c:pt idx="17">
                  <c:v>1728920.4100407788</c:v>
                </c:pt>
                <c:pt idx="18">
                  <c:v>1650432.9903114135</c:v>
                </c:pt>
                <c:pt idx="19">
                  <c:v>1564069.0809779116</c:v>
                </c:pt>
                <c:pt idx="20">
                  <c:v>1456946</c:v>
                </c:pt>
                <c:pt idx="21">
                  <c:v>495828.62329046527</c:v>
                </c:pt>
                <c:pt idx="22">
                  <c:v>468781.77029501536</c:v>
                </c:pt>
                <c:pt idx="23">
                  <c:v>527570.43985606427</c:v>
                </c:pt>
                <c:pt idx="24">
                  <c:v>420033.54816630442</c:v>
                </c:pt>
                <c:pt idx="25">
                  <c:v>317707.5826658844</c:v>
                </c:pt>
                <c:pt idx="26">
                  <c:v>167988.93718443229</c:v>
                </c:pt>
                <c:pt idx="27">
                  <c:v>147426.4356918273</c:v>
                </c:pt>
                <c:pt idx="28">
                  <c:v>293437.21861668507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36BE-4198-8524-0B415A74532D}"/>
            </c:ext>
          </c:extLst>
        </c:ser>
        <c:ser>
          <c:idx val="1"/>
          <c:order val="2"/>
          <c:tx>
            <c:strRef>
              <c:f>'Data Fig 1-2'!$L$1</c:f>
              <c:strCache>
                <c:ptCount val="1"/>
                <c:pt idx="0">
                  <c:v>Real Wealth of P95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'Data Fig 1-2'!$J$3:$J$31</c:f>
              <c:numCache>
                <c:formatCode>General</c:formatCode>
                <c:ptCount val="29"/>
                <c:pt idx="0">
                  <c:v>1812</c:v>
                </c:pt>
                <c:pt idx="1">
                  <c:v>1817</c:v>
                </c:pt>
                <c:pt idx="2">
                  <c:v>1822</c:v>
                </c:pt>
                <c:pt idx="3">
                  <c:v>1827</c:v>
                </c:pt>
                <c:pt idx="4">
                  <c:v>1832</c:v>
                </c:pt>
                <c:pt idx="5">
                  <c:v>1837</c:v>
                </c:pt>
                <c:pt idx="6">
                  <c:v>1842</c:v>
                </c:pt>
                <c:pt idx="7">
                  <c:v>1847</c:v>
                </c:pt>
                <c:pt idx="8">
                  <c:v>1852</c:v>
                </c:pt>
                <c:pt idx="9">
                  <c:v>1857</c:v>
                </c:pt>
                <c:pt idx="10">
                  <c:v>1862</c:v>
                </c:pt>
                <c:pt idx="11">
                  <c:v>1867</c:v>
                </c:pt>
                <c:pt idx="12">
                  <c:v>1872</c:v>
                </c:pt>
                <c:pt idx="13">
                  <c:v>1877</c:v>
                </c:pt>
                <c:pt idx="14">
                  <c:v>1882</c:v>
                </c:pt>
                <c:pt idx="15">
                  <c:v>1887</c:v>
                </c:pt>
                <c:pt idx="16">
                  <c:v>1892</c:v>
                </c:pt>
                <c:pt idx="17">
                  <c:v>1897</c:v>
                </c:pt>
                <c:pt idx="18">
                  <c:v>1902</c:v>
                </c:pt>
                <c:pt idx="19">
                  <c:v>1907</c:v>
                </c:pt>
                <c:pt idx="20">
                  <c:v>1912</c:v>
                </c:pt>
                <c:pt idx="21">
                  <c:v>1922</c:v>
                </c:pt>
                <c:pt idx="22">
                  <c:v>1927</c:v>
                </c:pt>
                <c:pt idx="23">
                  <c:v>1932</c:v>
                </c:pt>
                <c:pt idx="24">
                  <c:v>1937</c:v>
                </c:pt>
                <c:pt idx="25">
                  <c:v>1942</c:v>
                </c:pt>
                <c:pt idx="26">
                  <c:v>1947</c:v>
                </c:pt>
                <c:pt idx="27">
                  <c:v>1952</c:v>
                </c:pt>
                <c:pt idx="28">
                  <c:v>1957</c:v>
                </c:pt>
              </c:numCache>
            </c:numRef>
          </c:xVal>
          <c:yVal>
            <c:numRef>
              <c:f>'Data Fig 1-2'!$L$3:$L$31</c:f>
              <c:numCache>
                <c:formatCode>General</c:formatCode>
                <c:ptCount val="29"/>
                <c:pt idx="0">
                  <c:v>22530.2813807889</c:v>
                </c:pt>
                <c:pt idx="1">
                  <c:v>16909.552222360824</c:v>
                </c:pt>
                <c:pt idx="2">
                  <c:v>40345.549616579585</c:v>
                </c:pt>
                <c:pt idx="3">
                  <c:v>49336.695190837258</c:v>
                </c:pt>
                <c:pt idx="4">
                  <c:v>33522.731333243864</c:v>
                </c:pt>
                <c:pt idx="5">
                  <c:v>50591.481083414736</c:v>
                </c:pt>
                <c:pt idx="6">
                  <c:v>47733.765433433582</c:v>
                </c:pt>
                <c:pt idx="7">
                  <c:v>48244.797510426804</c:v>
                </c:pt>
                <c:pt idx="8">
                  <c:v>53307.327249185422</c:v>
                </c:pt>
                <c:pt idx="9">
                  <c:v>55027.443096417868</c:v>
                </c:pt>
                <c:pt idx="10">
                  <c:v>63665.402517386246</c:v>
                </c:pt>
                <c:pt idx="11">
                  <c:v>58528.231530718964</c:v>
                </c:pt>
                <c:pt idx="12">
                  <c:v>89250.990340987526</c:v>
                </c:pt>
                <c:pt idx="13">
                  <c:v>94589.325169906573</c:v>
                </c:pt>
                <c:pt idx="14">
                  <c:v>84732.389022310497</c:v>
                </c:pt>
                <c:pt idx="15">
                  <c:v>130739.55633379974</c:v>
                </c:pt>
                <c:pt idx="16">
                  <c:v>112917.11462067204</c:v>
                </c:pt>
                <c:pt idx="17">
                  <c:v>115511.45323182592</c:v>
                </c:pt>
                <c:pt idx="18">
                  <c:v>102792.27281461142</c:v>
                </c:pt>
                <c:pt idx="19">
                  <c:v>96203.937473956088</c:v>
                </c:pt>
                <c:pt idx="20">
                  <c:v>89374</c:v>
                </c:pt>
                <c:pt idx="21">
                  <c:v>40567.426175151108</c:v>
                </c:pt>
                <c:pt idx="22">
                  <c:v>38480.345480474069</c:v>
                </c:pt>
                <c:pt idx="23">
                  <c:v>51217.75088106031</c:v>
                </c:pt>
                <c:pt idx="24">
                  <c:v>42376.639743133936</c:v>
                </c:pt>
                <c:pt idx="25">
                  <c:v>25712.730591251857</c:v>
                </c:pt>
                <c:pt idx="26">
                  <c:v>16471.356599688632</c:v>
                </c:pt>
                <c:pt idx="27">
                  <c:v>19403.055888504987</c:v>
                </c:pt>
                <c:pt idx="28">
                  <c:v>33686.201447570624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36BE-4198-8524-0B415A7453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998304"/>
        <c:axId val="398002616"/>
      </c:scatterChart>
      <c:valAx>
        <c:axId val="397998304"/>
        <c:scaling>
          <c:orientation val="minMax"/>
          <c:max val="1957"/>
          <c:min val="181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cross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8002616"/>
        <c:crosses val="autoZero"/>
        <c:crossBetween val="midCat"/>
      </c:valAx>
      <c:valAx>
        <c:axId val="398002616"/>
        <c:scaling>
          <c:orientation val="minMax"/>
          <c:max val="55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/>
                  <a:t>Constant francs 1912</a:t>
                </a:r>
                <a:r>
                  <a:rPr lang="en-US" sz="1200" b="0" i="0" u="none" strike="noStrike" baseline="0"/>
                  <a:t> </a:t>
                </a:r>
                <a:r>
                  <a:rPr lang="en-US" sz="1200"/>
                  <a:t> </a:t>
                </a:r>
              </a:p>
              <a:p>
                <a:pPr>
                  <a:defRPr sz="1200"/>
                </a:pPr>
                <a:r>
                  <a:rPr lang="en-US" sz="1200"/>
                  <a:t>(per adult annual national income , France 1912 = 1730 francs) </a:t>
                </a:r>
              </a:p>
            </c:rich>
          </c:tx>
          <c:layout>
            <c:manualLayout>
              <c:xMode val="edge"/>
              <c:yMode val="edge"/>
              <c:x val="9.1714566609957541E-4"/>
              <c:y val="0.210814224669843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9983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201751624823529"/>
          <c:y val="0.34006709575474625"/>
          <c:w val="0.26282334846432875"/>
          <c:h val="0.21097310437980091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Figure 10: Average lifetime</a:t>
            </a:r>
            <a:r>
              <a:rPr lang="en-US" sz="1800" baseline="0">
                <a:solidFill>
                  <a:schemeClr val="tx1"/>
                </a:solidFill>
              </a:rPr>
              <a:t> effective income tax rates </a:t>
            </a:r>
          </a:p>
          <a:p>
            <a:pPr>
              <a:defRPr sz="1800">
                <a:solidFill>
                  <a:schemeClr val="tx1"/>
                </a:solidFill>
              </a:defRPr>
            </a:pPr>
            <a:r>
              <a:rPr lang="en-US" sz="1800" baseline="0">
                <a:solidFill>
                  <a:schemeClr val="tx1"/>
                </a:solidFill>
              </a:rPr>
              <a:t>by inherited wealth fractile 1842-1952</a:t>
            </a:r>
            <a:endParaRPr lang="en-US" sz="18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1799403464756579"/>
          <c:y val="5.7892827905281656E-2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5155025917885179E-2"/>
          <c:y val="1.2296000663901055E-2"/>
          <c:w val="0.92534677047519853"/>
          <c:h val="0.89467963435840547"/>
        </c:manualLayout>
      </c:layout>
      <c:scatterChart>
        <c:scatterStyle val="lineMarker"/>
        <c:varyColors val="0"/>
        <c:ser>
          <c:idx val="7"/>
          <c:order val="0"/>
          <c:tx>
            <c:strRef>
              <c:f>'Data Figure 7-9'!$C$38</c:f>
              <c:strCache>
                <c:ptCount val="1"/>
                <c:pt idx="0">
                  <c:v>All</c:v>
                </c:pt>
              </c:strCache>
            </c:strRef>
          </c:tx>
          <c:spPr>
            <a:ln w="25400" cap="rnd" cmpd="dbl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Figure 7-9'!$D$30:$Z$30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7-9'!$D$38:$Z$38</c:f>
              <c:numCache>
                <c:formatCode>General</c:formatCode>
                <c:ptCount val="23"/>
                <c:pt idx="0">
                  <c:v>0</c:v>
                </c:pt>
                <c:pt idx="1">
                  <c:v>3.1464781589981947E-3</c:v>
                </c:pt>
                <c:pt idx="2">
                  <c:v>5.1676912220520316E-3</c:v>
                </c:pt>
                <c:pt idx="3">
                  <c:v>7.0307667434018608E-3</c:v>
                </c:pt>
                <c:pt idx="4">
                  <c:v>9.1005741938837564E-3</c:v>
                </c:pt>
                <c:pt idx="5">
                  <c:v>1.1556823036094153E-2</c:v>
                </c:pt>
                <c:pt idx="6">
                  <c:v>1.3989175417107971E-2</c:v>
                </c:pt>
                <c:pt idx="7">
                  <c:v>1.4390367381514493E-2</c:v>
                </c:pt>
                <c:pt idx="8">
                  <c:v>1.5168153869122318E-2</c:v>
                </c:pt>
                <c:pt idx="9">
                  <c:v>1.9504048314725107E-2</c:v>
                </c:pt>
                <c:pt idx="10">
                  <c:v>6.6788899597715182E-2</c:v>
                </c:pt>
                <c:pt idx="11">
                  <c:v>0.12734540852693593</c:v>
                </c:pt>
                <c:pt idx="12">
                  <c:v>0.15973392623224675</c:v>
                </c:pt>
                <c:pt idx="13">
                  <c:v>0.18110435730819457</c:v>
                </c:pt>
                <c:pt idx="14">
                  <c:v>0.19286343737081135</c:v>
                </c:pt>
                <c:pt idx="15">
                  <c:v>0.23172627560224224</c:v>
                </c:pt>
                <c:pt idx="16">
                  <c:v>0.23946495211433586</c:v>
                </c:pt>
                <c:pt idx="17">
                  <c:v>0.25632308124948533</c:v>
                </c:pt>
                <c:pt idx="18">
                  <c:v>0.24196646035769762</c:v>
                </c:pt>
                <c:pt idx="19">
                  <c:v>0.25446653316229928</c:v>
                </c:pt>
                <c:pt idx="20">
                  <c:v>0.23867110340292569</c:v>
                </c:pt>
                <c:pt idx="21">
                  <c:v>0.2602376882593303</c:v>
                </c:pt>
                <c:pt idx="22">
                  <c:v>0.32684862178571611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1F09-4589-953A-A9508A27B47B}"/>
            </c:ext>
          </c:extLst>
        </c:ser>
        <c:ser>
          <c:idx val="6"/>
          <c:order val="1"/>
          <c:tx>
            <c:strRef>
              <c:f>'Data Figure 7-9'!$C$37</c:f>
              <c:strCache>
                <c:ptCount val="1"/>
                <c:pt idx="0">
                  <c:v>P99.9-100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7-9'!$D$30:$Z$30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7-9'!$D$37:$Z$37</c:f>
              <c:numCache>
                <c:formatCode>General</c:formatCode>
                <c:ptCount val="23"/>
                <c:pt idx="0">
                  <c:v>0</c:v>
                </c:pt>
                <c:pt idx="1">
                  <c:v>3.1464800581050183E-3</c:v>
                </c:pt>
                <c:pt idx="2">
                  <c:v>5.1676885545393339E-3</c:v>
                </c:pt>
                <c:pt idx="3">
                  <c:v>7.0307663948147737E-3</c:v>
                </c:pt>
                <c:pt idx="4">
                  <c:v>9.101525689115814E-3</c:v>
                </c:pt>
                <c:pt idx="5">
                  <c:v>1.1556457203735042E-2</c:v>
                </c:pt>
                <c:pt idx="6">
                  <c:v>1.3989198280429943E-2</c:v>
                </c:pt>
                <c:pt idx="7">
                  <c:v>1.4392134954791476E-2</c:v>
                </c:pt>
                <c:pt idx="8">
                  <c:v>1.5173962037079157E-2</c:v>
                </c:pt>
                <c:pt idx="9">
                  <c:v>2.1715981305309287E-2</c:v>
                </c:pt>
                <c:pt idx="10">
                  <c:v>0.10445521184546616</c:v>
                </c:pt>
                <c:pt idx="11">
                  <c:v>0.20814409864828243</c:v>
                </c:pt>
                <c:pt idx="12">
                  <c:v>0.24972574374426829</c:v>
                </c:pt>
                <c:pt idx="13">
                  <c:v>0.27846817061981455</c:v>
                </c:pt>
                <c:pt idx="14">
                  <c:v>0.31030023139888763</c:v>
                </c:pt>
                <c:pt idx="15">
                  <c:v>0.4257840389845875</c:v>
                </c:pt>
                <c:pt idx="16">
                  <c:v>0.47845232292425344</c:v>
                </c:pt>
                <c:pt idx="17">
                  <c:v>0.52910695600949453</c:v>
                </c:pt>
                <c:pt idx="18">
                  <c:v>0.53173451187211485</c:v>
                </c:pt>
                <c:pt idx="19">
                  <c:v>0.52603427778568868</c:v>
                </c:pt>
                <c:pt idx="20">
                  <c:v>0.52501257708935534</c:v>
                </c:pt>
                <c:pt idx="21">
                  <c:v>0.53539672632681201</c:v>
                </c:pt>
                <c:pt idx="22">
                  <c:v>0.6046220580702123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1F09-4589-953A-A9508A27B47B}"/>
            </c:ext>
          </c:extLst>
        </c:ser>
        <c:ser>
          <c:idx val="5"/>
          <c:order val="2"/>
          <c:tx>
            <c:strRef>
              <c:f>'Data Figure 7-9'!$C$36</c:f>
              <c:strCache>
                <c:ptCount val="1"/>
                <c:pt idx="0">
                  <c:v>P99-99.8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7-9'!$D$30:$Z$30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7-9'!$D$36:$Z$36</c:f>
              <c:numCache>
                <c:formatCode>General</c:formatCode>
                <c:ptCount val="23"/>
                <c:pt idx="0">
                  <c:v>0</c:v>
                </c:pt>
                <c:pt idx="1">
                  <c:v>3.1464774059759156E-3</c:v>
                </c:pt>
                <c:pt idx="2">
                  <c:v>5.1676922012137009E-3</c:v>
                </c:pt>
                <c:pt idx="3">
                  <c:v>7.0307665856947374E-3</c:v>
                </c:pt>
                <c:pt idx="4">
                  <c:v>9.0995015807161465E-3</c:v>
                </c:pt>
                <c:pt idx="5">
                  <c:v>1.1561516699584998E-2</c:v>
                </c:pt>
                <c:pt idx="6">
                  <c:v>1.3988349661704039E-2</c:v>
                </c:pt>
                <c:pt idx="7">
                  <c:v>1.4375770544554457E-2</c:v>
                </c:pt>
                <c:pt idx="8">
                  <c:v>1.5168059579439253E-2</c:v>
                </c:pt>
                <c:pt idx="9">
                  <c:v>2.0551373918061163E-2</c:v>
                </c:pt>
                <c:pt idx="10">
                  <c:v>6.9936940994702754E-2</c:v>
                </c:pt>
                <c:pt idx="11">
                  <c:v>0.14636456516697588</c:v>
                </c:pt>
                <c:pt idx="12">
                  <c:v>0.1752931828817734</c:v>
                </c:pt>
                <c:pt idx="13">
                  <c:v>0.19604816114346924</c:v>
                </c:pt>
                <c:pt idx="14">
                  <c:v>0.20761351238938053</c:v>
                </c:pt>
                <c:pt idx="15">
                  <c:v>0.24537637414717983</c:v>
                </c:pt>
                <c:pt idx="16">
                  <c:v>0.28502989475169299</c:v>
                </c:pt>
                <c:pt idx="17">
                  <c:v>0.29321679634710307</c:v>
                </c:pt>
                <c:pt idx="18">
                  <c:v>0.30165614193165063</c:v>
                </c:pt>
                <c:pt idx="19">
                  <c:v>0.28228349493453875</c:v>
                </c:pt>
                <c:pt idx="20">
                  <c:v>0.31140393119476262</c:v>
                </c:pt>
                <c:pt idx="21">
                  <c:v>0.3316261758807631</c:v>
                </c:pt>
                <c:pt idx="22">
                  <c:v>0.46514858158191325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1F09-4589-953A-A9508A27B47B}"/>
            </c:ext>
          </c:extLst>
        </c:ser>
        <c:ser>
          <c:idx val="4"/>
          <c:order val="3"/>
          <c:tx>
            <c:strRef>
              <c:f>'Data Figure 7-9'!$C$35</c:f>
              <c:strCache>
                <c:ptCount val="1"/>
                <c:pt idx="0">
                  <c:v>P95-98.9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7-9'!$D$30:$Z$30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7-9'!$D$35:$Z$35</c:f>
              <c:numCache>
                <c:formatCode>General</c:formatCode>
                <c:ptCount val="23"/>
                <c:pt idx="0">
                  <c:v>0</c:v>
                </c:pt>
                <c:pt idx="1">
                  <c:v>3.1464778665127127E-3</c:v>
                </c:pt>
                <c:pt idx="2">
                  <c:v>5.1676917761173001E-3</c:v>
                </c:pt>
                <c:pt idx="3">
                  <c:v>7.0307672653450387E-3</c:v>
                </c:pt>
                <c:pt idx="4">
                  <c:v>9.1008107287246665E-3</c:v>
                </c:pt>
                <c:pt idx="5">
                  <c:v>1.1551793582444361E-2</c:v>
                </c:pt>
                <c:pt idx="6">
                  <c:v>1.3989939265914983E-2</c:v>
                </c:pt>
                <c:pt idx="7">
                  <c:v>1.4405345353675453E-2</c:v>
                </c:pt>
                <c:pt idx="8">
                  <c:v>1.516375753012048E-2</c:v>
                </c:pt>
                <c:pt idx="9">
                  <c:v>1.8383377717391302E-2</c:v>
                </c:pt>
                <c:pt idx="10">
                  <c:v>3.5917821807600135E-2</c:v>
                </c:pt>
                <c:pt idx="11">
                  <c:v>7.2791441018960776E-2</c:v>
                </c:pt>
                <c:pt idx="12">
                  <c:v>9.1313426142760626E-2</c:v>
                </c:pt>
                <c:pt idx="13">
                  <c:v>0.1022061238171755</c:v>
                </c:pt>
                <c:pt idx="14">
                  <c:v>0.10696957684807658</c:v>
                </c:pt>
                <c:pt idx="15">
                  <c:v>0.10647628939484721</c:v>
                </c:pt>
                <c:pt idx="16">
                  <c:v>0.10667104899640066</c:v>
                </c:pt>
                <c:pt idx="17">
                  <c:v>0.10224588115341939</c:v>
                </c:pt>
                <c:pt idx="18">
                  <c:v>0.11496598205212431</c:v>
                </c:pt>
                <c:pt idx="19">
                  <c:v>8.0760143561126374E-2</c:v>
                </c:pt>
                <c:pt idx="20">
                  <c:v>0.1112923890275591</c:v>
                </c:pt>
                <c:pt idx="21">
                  <c:v>0.15898540385496465</c:v>
                </c:pt>
                <c:pt idx="22">
                  <c:v>0.24019856628505823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1F09-4589-953A-A9508A27B47B}"/>
            </c:ext>
          </c:extLst>
        </c:ser>
        <c:ser>
          <c:idx val="3"/>
          <c:order val="4"/>
          <c:tx>
            <c:strRef>
              <c:f>'Data Figure 7-9'!$C$34</c:f>
              <c:strCache>
                <c:ptCount val="1"/>
                <c:pt idx="0">
                  <c:v>P90-94.9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7-9'!$D$30:$Z$30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7-9'!$D$34:$Z$34</c:f>
              <c:numCache>
                <c:formatCode>General</c:formatCode>
                <c:ptCount val="23"/>
                <c:pt idx="0">
                  <c:v>0</c:v>
                </c:pt>
                <c:pt idx="1">
                  <c:v>3.1464773827245092E-3</c:v>
                </c:pt>
                <c:pt idx="2">
                  <c:v>5.1676917506003816E-3</c:v>
                </c:pt>
                <c:pt idx="3">
                  <c:v>7.0307661530648645E-3</c:v>
                </c:pt>
                <c:pt idx="4">
                  <c:v>9.101524727906412E-3</c:v>
                </c:pt>
                <c:pt idx="5">
                  <c:v>1.1556455538747049E-2</c:v>
                </c:pt>
                <c:pt idx="6">
                  <c:v>1.3989199724156739E-2</c:v>
                </c:pt>
                <c:pt idx="7">
                  <c:v>1.4390176681262684E-2</c:v>
                </c:pt>
                <c:pt idx="8">
                  <c:v>1.5173959323207326E-2</c:v>
                </c:pt>
                <c:pt idx="9">
                  <c:v>1.6320432079055272E-2</c:v>
                </c:pt>
                <c:pt idx="10">
                  <c:v>2.0263218152921675E-2</c:v>
                </c:pt>
                <c:pt idx="11">
                  <c:v>3.4630858576644032E-2</c:v>
                </c:pt>
                <c:pt idx="12">
                  <c:v>5.0907167737830501E-2</c:v>
                </c:pt>
                <c:pt idx="13">
                  <c:v>5.9252865803099138E-2</c:v>
                </c:pt>
                <c:pt idx="14">
                  <c:v>6.7359330062279857E-2</c:v>
                </c:pt>
                <c:pt idx="15">
                  <c:v>5.2390503868269475E-2</c:v>
                </c:pt>
                <c:pt idx="16">
                  <c:v>2.6554734875336616E-2</c:v>
                </c:pt>
                <c:pt idx="17">
                  <c:v>1.5689993989745309E-2</c:v>
                </c:pt>
                <c:pt idx="18">
                  <c:v>1.4245669086542692E-2</c:v>
                </c:pt>
                <c:pt idx="19">
                  <c:v>9.8221421014596626E-3</c:v>
                </c:pt>
                <c:pt idx="20">
                  <c:v>9.6670670495278971E-3</c:v>
                </c:pt>
                <c:pt idx="21">
                  <c:v>4.731516794622017E-2</c:v>
                </c:pt>
                <c:pt idx="22">
                  <c:v>5.6954204174180775E-2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1F09-4589-953A-A9508A27B47B}"/>
            </c:ext>
          </c:extLst>
        </c:ser>
        <c:ser>
          <c:idx val="2"/>
          <c:order val="5"/>
          <c:tx>
            <c:strRef>
              <c:f>'Data Figure 7-9'!$C$33</c:f>
              <c:strCache>
                <c:ptCount val="1"/>
                <c:pt idx="0">
                  <c:v>P80-89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7-9'!$D$30:$Z$30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7-9'!$D$33:$Z$33</c:f>
              <c:numCache>
                <c:formatCode>General</c:formatCode>
                <c:ptCount val="23"/>
                <c:pt idx="0">
                  <c:v>0</c:v>
                </c:pt>
                <c:pt idx="1">
                  <c:v>3.1464773290799022E-3</c:v>
                </c:pt>
                <c:pt idx="2">
                  <c:v>5.1676921141574151E-3</c:v>
                </c:pt>
                <c:pt idx="3">
                  <c:v>7.0307656686602544E-3</c:v>
                </c:pt>
                <c:pt idx="4">
                  <c:v>9.1015249678732917E-3</c:v>
                </c:pt>
                <c:pt idx="5">
                  <c:v>1.1556454937332275E-2</c:v>
                </c:pt>
                <c:pt idx="6">
                  <c:v>1.3989199006817912E-2</c:v>
                </c:pt>
                <c:pt idx="7">
                  <c:v>1.4390177073082579E-2</c:v>
                </c:pt>
                <c:pt idx="8">
                  <c:v>1.5173958637312177E-2</c:v>
                </c:pt>
                <c:pt idx="9">
                  <c:v>1.5961602295450357E-2</c:v>
                </c:pt>
                <c:pt idx="10">
                  <c:v>1.8435204198090652E-2</c:v>
                </c:pt>
                <c:pt idx="11">
                  <c:v>3.1002669063548809E-2</c:v>
                </c:pt>
                <c:pt idx="12">
                  <c:v>4.8203089337779011E-2</c:v>
                </c:pt>
                <c:pt idx="13">
                  <c:v>5.7476423858687224E-2</c:v>
                </c:pt>
                <c:pt idx="14">
                  <c:v>6.6117230559774337E-2</c:v>
                </c:pt>
                <c:pt idx="15">
                  <c:v>5.1791965102236978E-2</c:v>
                </c:pt>
                <c:pt idx="16">
                  <c:v>2.5266946938183724E-2</c:v>
                </c:pt>
                <c:pt idx="17">
                  <c:v>1.5073115263976516E-2</c:v>
                </c:pt>
                <c:pt idx="18">
                  <c:v>1.2228587090328083E-2</c:v>
                </c:pt>
                <c:pt idx="19">
                  <c:v>8.9169969471618264E-3</c:v>
                </c:pt>
                <c:pt idx="20">
                  <c:v>2.8516710954764983E-3</c:v>
                </c:pt>
                <c:pt idx="21">
                  <c:v>7.2889102110890776E-3</c:v>
                </c:pt>
                <c:pt idx="22">
                  <c:v>1.245994278185511E-2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F09-4589-953A-A9508A27B47B}"/>
            </c:ext>
          </c:extLst>
        </c:ser>
        <c:ser>
          <c:idx val="1"/>
          <c:order val="6"/>
          <c:tx>
            <c:strRef>
              <c:f>'Data Figure 7-9'!$C$32</c:f>
              <c:strCache>
                <c:ptCount val="1"/>
                <c:pt idx="0">
                  <c:v>P60-79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7-9'!$D$30:$Z$30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7-9'!$D$32:$Z$32</c:f>
              <c:numCache>
                <c:formatCode>General</c:formatCode>
                <c:ptCount val="23"/>
                <c:pt idx="0">
                  <c:v>0</c:v>
                </c:pt>
                <c:pt idx="1">
                  <c:v>3.1464763165835927E-3</c:v>
                </c:pt>
                <c:pt idx="2">
                  <c:v>5.1676923384907647E-3</c:v>
                </c:pt>
                <c:pt idx="3">
                  <c:v>7.0307653153616123E-3</c:v>
                </c:pt>
                <c:pt idx="4">
                  <c:v>9.1015251826845733E-3</c:v>
                </c:pt>
                <c:pt idx="5">
                  <c:v>1.1556454398195594E-2</c:v>
                </c:pt>
                <c:pt idx="6">
                  <c:v>1.398919965297327E-2</c:v>
                </c:pt>
                <c:pt idx="7">
                  <c:v>1.4390176569762986E-2</c:v>
                </c:pt>
                <c:pt idx="8">
                  <c:v>1.5173960050525919E-2</c:v>
                </c:pt>
                <c:pt idx="9">
                  <c:v>1.596160242260574E-2</c:v>
                </c:pt>
                <c:pt idx="10">
                  <c:v>1.8435204123737513E-2</c:v>
                </c:pt>
                <c:pt idx="11">
                  <c:v>3.1002669341522862E-2</c:v>
                </c:pt>
                <c:pt idx="12">
                  <c:v>4.8203093015122787E-2</c:v>
                </c:pt>
                <c:pt idx="13">
                  <c:v>5.7476425255249847E-2</c:v>
                </c:pt>
                <c:pt idx="14">
                  <c:v>6.6117230894412446E-2</c:v>
                </c:pt>
                <c:pt idx="15">
                  <c:v>5.1776594321976815E-2</c:v>
                </c:pt>
                <c:pt idx="16">
                  <c:v>2.5265631718450778E-2</c:v>
                </c:pt>
                <c:pt idx="17">
                  <c:v>1.5090589817885906E-2</c:v>
                </c:pt>
                <c:pt idx="18">
                  <c:v>1.221812336755832E-2</c:v>
                </c:pt>
                <c:pt idx="19">
                  <c:v>8.9090120841522468E-3</c:v>
                </c:pt>
                <c:pt idx="20">
                  <c:v>1.9848825065251268E-3</c:v>
                </c:pt>
                <c:pt idx="21">
                  <c:v>0</c:v>
                </c:pt>
                <c:pt idx="22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F09-4589-953A-A9508A27B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20072"/>
        <c:axId val="497712624"/>
      </c:scatterChart>
      <c:valAx>
        <c:axId val="497720072"/>
        <c:scaling>
          <c:orientation val="minMax"/>
          <c:max val="1957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12624"/>
        <c:crosses val="autoZero"/>
        <c:crossBetween val="midCat"/>
        <c:majorUnit val="10"/>
      </c:valAx>
      <c:valAx>
        <c:axId val="497712624"/>
        <c:scaling>
          <c:orientation val="minMax"/>
          <c:max val="0.6000000000000000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200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7.3914663699699013E-2"/>
          <c:y val="0.27373564585837729"/>
          <c:w val="0.16814599134574057"/>
          <c:h val="0.3936114468241651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 11: The impact</a:t>
            </a:r>
            <a:r>
              <a:rPr lang="en-US" sz="1800" baseline="0"/>
              <a:t> of taxes on consumption levels of P99.5 inheritors</a:t>
            </a:r>
          </a:p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aseline="0"/>
              <a:t>(33.3% saving rates, nominal returns P99.5)</a:t>
            </a:r>
            <a:endParaRPr lang="en-US" sz="1800"/>
          </a:p>
        </c:rich>
      </c:tx>
      <c:layout>
        <c:manualLayout>
          <c:xMode val="edge"/>
          <c:yMode val="edge"/>
          <c:x val="0.14638395551101982"/>
          <c:y val="1.5399569593740885E-2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027585013411786"/>
          <c:y val="5.3951960550385758E-2"/>
          <c:w val="0.87014173228346448"/>
          <c:h val="0.8287849923408067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Figure 8to13'!$B$100</c:f>
              <c:strCache>
                <c:ptCount val="1"/>
                <c:pt idx="0">
                  <c:v>No Tax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8to13'!$C$99:$EL$99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Figure 8to13'!$C$100:$EL$100</c:f>
              <c:numCache>
                <c:formatCode>General</c:formatCode>
                <c:ptCount val="140"/>
                <c:pt idx="0">
                  <c:v>26.425239999999999</c:v>
                </c:pt>
                <c:pt idx="1">
                  <c:v>27.55292</c:v>
                </c:pt>
                <c:pt idx="2">
                  <c:v>26.468779999999999</c:v>
                </c:pt>
                <c:pt idx="3">
                  <c:v>27.19885</c:v>
                </c:pt>
                <c:pt idx="4">
                  <c:v>27.80049</c:v>
                </c:pt>
                <c:pt idx="5">
                  <c:v>27.543525000000002</c:v>
                </c:pt>
                <c:pt idx="6">
                  <c:v>28.152785000000002</c:v>
                </c:pt>
                <c:pt idx="7">
                  <c:v>28.169730000000001</c:v>
                </c:pt>
                <c:pt idx="8">
                  <c:v>33.674515</c:v>
                </c:pt>
                <c:pt idx="9">
                  <c:v>34.274055000000004</c:v>
                </c:pt>
                <c:pt idx="10">
                  <c:v>32.687133333333328</c:v>
                </c:pt>
                <c:pt idx="11">
                  <c:v>31.901909999999997</c:v>
                </c:pt>
                <c:pt idx="12">
                  <c:v>31.508453333333332</c:v>
                </c:pt>
                <c:pt idx="13">
                  <c:v>31.663566666666668</c:v>
                </c:pt>
                <c:pt idx="14">
                  <c:v>30.686109999999999</c:v>
                </c:pt>
                <c:pt idx="15">
                  <c:v>35.152777499999999</c:v>
                </c:pt>
                <c:pt idx="16">
                  <c:v>32.668275000000001</c:v>
                </c:pt>
                <c:pt idx="17">
                  <c:v>33.4553175</c:v>
                </c:pt>
                <c:pt idx="18">
                  <c:v>32.912797499999996</c:v>
                </c:pt>
                <c:pt idx="19">
                  <c:v>34.580912500000004</c:v>
                </c:pt>
                <c:pt idx="20">
                  <c:v>34.193130000000004</c:v>
                </c:pt>
                <c:pt idx="21">
                  <c:v>34.088595999999995</c:v>
                </c:pt>
                <c:pt idx="22">
                  <c:v>36.525327999999995</c:v>
                </c:pt>
                <c:pt idx="23">
                  <c:v>37.39794400000001</c:v>
                </c:pt>
                <c:pt idx="24">
                  <c:v>35.514662000000001</c:v>
                </c:pt>
                <c:pt idx="25">
                  <c:v>35.176548333333329</c:v>
                </c:pt>
                <c:pt idx="26">
                  <c:v>35.174358333333338</c:v>
                </c:pt>
                <c:pt idx="27">
                  <c:v>34.229460000000003</c:v>
                </c:pt>
                <c:pt idx="28">
                  <c:v>35.852201666666666</c:v>
                </c:pt>
                <c:pt idx="29">
                  <c:v>38.441313333333333</c:v>
                </c:pt>
                <c:pt idx="30">
                  <c:v>39.060246666666664</c:v>
                </c:pt>
                <c:pt idx="31">
                  <c:v>40.229329999999997</c:v>
                </c:pt>
                <c:pt idx="32">
                  <c:v>40.388974999999995</c:v>
                </c:pt>
                <c:pt idx="33">
                  <c:v>38.643215000000005</c:v>
                </c:pt>
                <c:pt idx="34">
                  <c:v>36.837298333333329</c:v>
                </c:pt>
                <c:pt idx="35">
                  <c:v>36.029000000000003</c:v>
                </c:pt>
                <c:pt idx="36">
                  <c:v>35.095023333333337</c:v>
                </c:pt>
                <c:pt idx="37">
                  <c:v>34.789163333333335</c:v>
                </c:pt>
                <c:pt idx="38">
                  <c:v>32.136041666666664</c:v>
                </c:pt>
                <c:pt idx="39">
                  <c:v>30.961851666666671</c:v>
                </c:pt>
                <c:pt idx="40">
                  <c:v>29.879490000000001</c:v>
                </c:pt>
                <c:pt idx="41">
                  <c:v>32.524308333333337</c:v>
                </c:pt>
                <c:pt idx="42">
                  <c:v>33.659354999999998</c:v>
                </c:pt>
                <c:pt idx="43">
                  <c:v>33.682425000000002</c:v>
                </c:pt>
                <c:pt idx="44">
                  <c:v>33.766706666666664</c:v>
                </c:pt>
                <c:pt idx="45">
                  <c:v>34.243865</c:v>
                </c:pt>
                <c:pt idx="46">
                  <c:v>34.554899999999996</c:v>
                </c:pt>
                <c:pt idx="47">
                  <c:v>33.992566666666669</c:v>
                </c:pt>
                <c:pt idx="48">
                  <c:v>32.216048333333333</c:v>
                </c:pt>
                <c:pt idx="49">
                  <c:v>32.33421666666667</c:v>
                </c:pt>
                <c:pt idx="50">
                  <c:v>32.633316666666666</c:v>
                </c:pt>
                <c:pt idx="51">
                  <c:v>33.712965000000004</c:v>
                </c:pt>
                <c:pt idx="52">
                  <c:v>31.773016666666663</c:v>
                </c:pt>
                <c:pt idx="53">
                  <c:v>32.127958333333332</c:v>
                </c:pt>
                <c:pt idx="54">
                  <c:v>30.742671666666666</c:v>
                </c:pt>
                <c:pt idx="55">
                  <c:v>31.400351666666666</c:v>
                </c:pt>
                <c:pt idx="56">
                  <c:v>32.783473333333326</c:v>
                </c:pt>
                <c:pt idx="57">
                  <c:v>33.147751666666665</c:v>
                </c:pt>
                <c:pt idx="58">
                  <c:v>34.734016666666669</c:v>
                </c:pt>
                <c:pt idx="59">
                  <c:v>35.607606666666662</c:v>
                </c:pt>
                <c:pt idx="60">
                  <c:v>33.470713333333329</c:v>
                </c:pt>
                <c:pt idx="61">
                  <c:v>34.031316666666662</c:v>
                </c:pt>
                <c:pt idx="62">
                  <c:v>34.729419999999998</c:v>
                </c:pt>
                <c:pt idx="63">
                  <c:v>34.869459999999997</c:v>
                </c:pt>
                <c:pt idx="64">
                  <c:v>34.146348333333329</c:v>
                </c:pt>
                <c:pt idx="65">
                  <c:v>33.773654999999998</c:v>
                </c:pt>
                <c:pt idx="66">
                  <c:v>33.636073333333336</c:v>
                </c:pt>
                <c:pt idx="67">
                  <c:v>33.21235166666667</c:v>
                </c:pt>
                <c:pt idx="68">
                  <c:v>32.204961666666662</c:v>
                </c:pt>
                <c:pt idx="69">
                  <c:v>33.287579999999998</c:v>
                </c:pt>
                <c:pt idx="70">
                  <c:v>33.605444999999996</c:v>
                </c:pt>
                <c:pt idx="71">
                  <c:v>34.383386666666667</c:v>
                </c:pt>
                <c:pt idx="72">
                  <c:v>34.002515000000002</c:v>
                </c:pt>
                <c:pt idx="73">
                  <c:v>26.151910000000001</c:v>
                </c:pt>
                <c:pt idx="74">
                  <c:v>27.951061666666664</c:v>
                </c:pt>
                <c:pt idx="75">
                  <c:v>26.420171999999997</c:v>
                </c:pt>
                <c:pt idx="76">
                  <c:v>23.275964000000005</c:v>
                </c:pt>
                <c:pt idx="77">
                  <c:v>19.958496000000004</c:v>
                </c:pt>
                <c:pt idx="78">
                  <c:v>16.752321999999999</c:v>
                </c:pt>
                <c:pt idx="79">
                  <c:v>18.909842000000001</c:v>
                </c:pt>
                <c:pt idx="80">
                  <c:v>16.554136</c:v>
                </c:pt>
                <c:pt idx="81">
                  <c:v>16.678550000000001</c:v>
                </c:pt>
                <c:pt idx="82">
                  <c:v>16.493901999999999</c:v>
                </c:pt>
                <c:pt idx="83">
                  <c:v>18.801486000000001</c:v>
                </c:pt>
                <c:pt idx="84">
                  <c:v>16.341163999999999</c:v>
                </c:pt>
                <c:pt idx="85">
                  <c:v>13.968144000000001</c:v>
                </c:pt>
                <c:pt idx="86">
                  <c:v>13.675034400000001</c:v>
                </c:pt>
                <c:pt idx="87">
                  <c:v>12.956020000000001</c:v>
                </c:pt>
                <c:pt idx="88">
                  <c:v>12.3410872</c:v>
                </c:pt>
                <c:pt idx="89">
                  <c:v>13.832048</c:v>
                </c:pt>
                <c:pt idx="90">
                  <c:v>13.5314078</c:v>
                </c:pt>
                <c:pt idx="91">
                  <c:v>11.882987600000002</c:v>
                </c:pt>
                <c:pt idx="92">
                  <c:v>11.594329800000001</c:v>
                </c:pt>
                <c:pt idx="93">
                  <c:v>11.0113102</c:v>
                </c:pt>
                <c:pt idx="94">
                  <c:v>8.6122715999999997</c:v>
                </c:pt>
                <c:pt idx="95">
                  <c:v>6.2009133999999992</c:v>
                </c:pt>
                <c:pt idx="96">
                  <c:v>6.2606390000000003</c:v>
                </c:pt>
                <c:pt idx="97">
                  <c:v>6.2991362000000004</c:v>
                </c:pt>
                <c:pt idx="98">
                  <c:v>6.6871259999999992</c:v>
                </c:pt>
                <c:pt idx="99">
                  <c:v>4.6652778000000001</c:v>
                </c:pt>
                <c:pt idx="100">
                  <c:v>4.4102434000000006</c:v>
                </c:pt>
                <c:pt idx="101">
                  <c:v>4.4536686000000003</c:v>
                </c:pt>
                <c:pt idx="102">
                  <c:v>3.8674849999999998</c:v>
                </c:pt>
                <c:pt idx="103">
                  <c:v>2.0532163999999997</c:v>
                </c:pt>
                <c:pt idx="104">
                  <c:v>1.4344018000000001</c:v>
                </c:pt>
                <c:pt idx="105">
                  <c:v>1.3017748833333334</c:v>
                </c:pt>
                <c:pt idx="106">
                  <c:v>1.1002813833333334</c:v>
                </c:pt>
                <c:pt idx="107">
                  <c:v>1.2071332833333333</c:v>
                </c:pt>
                <c:pt idx="108">
                  <c:v>1.3828449</c:v>
                </c:pt>
                <c:pt idx="109">
                  <c:v>1.3401584499999999</c:v>
                </c:pt>
                <c:pt idx="110">
                  <c:v>1.3010924166666666</c:v>
                </c:pt>
                <c:pt idx="111">
                  <c:v>1.5648226666666665</c:v>
                </c:pt>
                <c:pt idx="112">
                  <c:v>1.3697685333333336</c:v>
                </c:pt>
                <c:pt idx="113">
                  <c:v>1.0872493999999999</c:v>
                </c:pt>
                <c:pt idx="114">
                  <c:v>1.2402515166666668</c:v>
                </c:pt>
                <c:pt idx="115">
                  <c:v>1.3089774599999999</c:v>
                </c:pt>
                <c:pt idx="116">
                  <c:v>1.22088164</c:v>
                </c:pt>
                <c:pt idx="117">
                  <c:v>1.1483245600000003</c:v>
                </c:pt>
                <c:pt idx="118">
                  <c:v>1.2179860200000001</c:v>
                </c:pt>
                <c:pt idx="119">
                  <c:v>1.3499342000000001</c:v>
                </c:pt>
                <c:pt idx="120">
                  <c:v>1.3557095000000001</c:v>
                </c:pt>
                <c:pt idx="121">
                  <c:v>1.4223675</c:v>
                </c:pt>
                <c:pt idx="122">
                  <c:v>1.5731335</c:v>
                </c:pt>
                <c:pt idx="123">
                  <c:v>1.63126075</c:v>
                </c:pt>
                <c:pt idx="124">
                  <c:v>1.7272417500000001</c:v>
                </c:pt>
                <c:pt idx="125">
                  <c:v>1.9158920000000002</c:v>
                </c:pt>
                <c:pt idx="126">
                  <c:v>1.5692626666666667</c:v>
                </c:pt>
                <c:pt idx="127">
                  <c:v>1.4202409999999999</c:v>
                </c:pt>
                <c:pt idx="128">
                  <c:v>1.9243820000000003</c:v>
                </c:pt>
                <c:pt idx="129">
                  <c:v>1.8743179999999999</c:v>
                </c:pt>
                <c:pt idx="130">
                  <c:v>2.0074364999999998</c:v>
                </c:pt>
                <c:pt idx="131">
                  <c:v>2.0011285000000001</c:v>
                </c:pt>
                <c:pt idx="132">
                  <c:v>2.1722420000000002</c:v>
                </c:pt>
                <c:pt idx="133">
                  <c:v>2.1219729999999997</c:v>
                </c:pt>
                <c:pt idx="134">
                  <c:v>1.6071285</c:v>
                </c:pt>
                <c:pt idx="135">
                  <c:v>1.9274199999999999</c:v>
                </c:pt>
                <c:pt idx="136">
                  <c:v>1.927073</c:v>
                </c:pt>
                <c:pt idx="137">
                  <c:v>1.7341009999999999</c:v>
                </c:pt>
                <c:pt idx="138">
                  <c:v>2.1974749999999998</c:v>
                </c:pt>
                <c:pt idx="139">
                  <c:v>2.5026709999999999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518F-4660-A794-D8EE6A28743F}"/>
            </c:ext>
          </c:extLst>
        </c:ser>
        <c:ser>
          <c:idx val="1"/>
          <c:order val="1"/>
          <c:tx>
            <c:strRef>
              <c:f>'Data Figure 8to13'!$B$101</c:f>
              <c:strCache>
                <c:ptCount val="1"/>
                <c:pt idx="0">
                  <c:v>Estate Tax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'Data Figure 8to13'!$C$99:$EL$99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Figure 8to13'!$C$101:$EL$101</c:f>
              <c:numCache>
                <c:formatCode>General</c:formatCode>
                <c:ptCount val="140"/>
                <c:pt idx="0">
                  <c:v>26.094919999999998</c:v>
                </c:pt>
                <c:pt idx="1">
                  <c:v>27.20851</c:v>
                </c:pt>
                <c:pt idx="2">
                  <c:v>26.137920000000001</c:v>
                </c:pt>
                <c:pt idx="3">
                  <c:v>26.85886</c:v>
                </c:pt>
                <c:pt idx="4">
                  <c:v>27.45298</c:v>
                </c:pt>
                <c:pt idx="5">
                  <c:v>27.199235000000002</c:v>
                </c:pt>
                <c:pt idx="6">
                  <c:v>27.800879999999999</c:v>
                </c:pt>
                <c:pt idx="7">
                  <c:v>27.817605</c:v>
                </c:pt>
                <c:pt idx="8">
                  <c:v>33.253585000000001</c:v>
                </c:pt>
                <c:pt idx="9">
                  <c:v>33.845624999999998</c:v>
                </c:pt>
                <c:pt idx="10">
                  <c:v>32.253843333333329</c:v>
                </c:pt>
                <c:pt idx="11">
                  <c:v>31.47902666666667</c:v>
                </c:pt>
                <c:pt idx="12">
                  <c:v>31.090786666666663</c:v>
                </c:pt>
                <c:pt idx="13">
                  <c:v>31.243843333333334</c:v>
                </c:pt>
                <c:pt idx="14">
                  <c:v>30.279346666666665</c:v>
                </c:pt>
                <c:pt idx="15">
                  <c:v>34.693724999999993</c:v>
                </c:pt>
                <c:pt idx="16">
                  <c:v>32.2416725</c:v>
                </c:pt>
                <c:pt idx="17">
                  <c:v>33.018432500000003</c:v>
                </c:pt>
                <c:pt idx="18">
                  <c:v>32.482997499999996</c:v>
                </c:pt>
                <c:pt idx="19">
                  <c:v>34.129329999999996</c:v>
                </c:pt>
                <c:pt idx="20">
                  <c:v>33.629112000000006</c:v>
                </c:pt>
                <c:pt idx="21">
                  <c:v>33.526298000000004</c:v>
                </c:pt>
                <c:pt idx="22">
                  <c:v>35.922840000000001</c:v>
                </c:pt>
                <c:pt idx="23">
                  <c:v>36.781060000000004</c:v>
                </c:pt>
                <c:pt idx="24">
                  <c:v>34.928848000000002</c:v>
                </c:pt>
                <c:pt idx="25">
                  <c:v>34.566085000000001</c:v>
                </c:pt>
                <c:pt idx="26">
                  <c:v>34.563933333333338</c:v>
                </c:pt>
                <c:pt idx="27">
                  <c:v>33.635436666666671</c:v>
                </c:pt>
                <c:pt idx="28">
                  <c:v>35.230011666666663</c:v>
                </c:pt>
                <c:pt idx="29">
                  <c:v>37.774193333333336</c:v>
                </c:pt>
                <c:pt idx="30">
                  <c:v>38.151364999999991</c:v>
                </c:pt>
                <c:pt idx="31">
                  <c:v>39.293243333333336</c:v>
                </c:pt>
                <c:pt idx="32">
                  <c:v>39.449171666666665</c:v>
                </c:pt>
                <c:pt idx="33">
                  <c:v>37.744036666666666</c:v>
                </c:pt>
                <c:pt idx="34">
                  <c:v>35.980143333333331</c:v>
                </c:pt>
                <c:pt idx="35">
                  <c:v>35.109681666666667</c:v>
                </c:pt>
                <c:pt idx="36">
                  <c:v>34.199535000000004</c:v>
                </c:pt>
                <c:pt idx="37">
                  <c:v>33.901481666666669</c:v>
                </c:pt>
                <c:pt idx="38">
                  <c:v>31.316058333333331</c:v>
                </c:pt>
                <c:pt idx="39">
                  <c:v>30.171828333333334</c:v>
                </c:pt>
                <c:pt idx="40">
                  <c:v>29.087168333333334</c:v>
                </c:pt>
                <c:pt idx="41">
                  <c:v>31.66185333333334</c:v>
                </c:pt>
                <c:pt idx="42">
                  <c:v>32.766801666666666</c:v>
                </c:pt>
                <c:pt idx="43">
                  <c:v>32.789261666666668</c:v>
                </c:pt>
                <c:pt idx="44">
                  <c:v>32.871305</c:v>
                </c:pt>
                <c:pt idx="45">
                  <c:v>33.211401666666667</c:v>
                </c:pt>
                <c:pt idx="46">
                  <c:v>33.513056666666671</c:v>
                </c:pt>
                <c:pt idx="47">
                  <c:v>32.967681666666671</c:v>
                </c:pt>
                <c:pt idx="48">
                  <c:v>31.244725000000003</c:v>
                </c:pt>
                <c:pt idx="49">
                  <c:v>31.359328333333334</c:v>
                </c:pt>
                <c:pt idx="50">
                  <c:v>31.65510333333334</c:v>
                </c:pt>
                <c:pt idx="51">
                  <c:v>32.70238333333333</c:v>
                </c:pt>
                <c:pt idx="52">
                  <c:v>30.820583333333335</c:v>
                </c:pt>
                <c:pt idx="53">
                  <c:v>31.164886666666664</c:v>
                </c:pt>
                <c:pt idx="54">
                  <c:v>29.821123333333333</c:v>
                </c:pt>
                <c:pt idx="55">
                  <c:v>30.510666666666669</c:v>
                </c:pt>
                <c:pt idx="56">
                  <c:v>31.854603333333333</c:v>
                </c:pt>
                <c:pt idx="57">
                  <c:v>32.208559999999999</c:v>
                </c:pt>
                <c:pt idx="58">
                  <c:v>33.749878333333335</c:v>
                </c:pt>
                <c:pt idx="59">
                  <c:v>34.598718333333331</c:v>
                </c:pt>
                <c:pt idx="60">
                  <c:v>32.480168333333332</c:v>
                </c:pt>
                <c:pt idx="61">
                  <c:v>33.024181666666664</c:v>
                </c:pt>
                <c:pt idx="62">
                  <c:v>33.701630000000002</c:v>
                </c:pt>
                <c:pt idx="63">
                  <c:v>33.837521666666667</c:v>
                </c:pt>
                <c:pt idx="64">
                  <c:v>33.135809999999999</c:v>
                </c:pt>
                <c:pt idx="65">
                  <c:v>32.641931666666665</c:v>
                </c:pt>
                <c:pt idx="66">
                  <c:v>32.508960000000002</c:v>
                </c:pt>
                <c:pt idx="67">
                  <c:v>32.099441666666664</c:v>
                </c:pt>
                <c:pt idx="68">
                  <c:v>31.125805</c:v>
                </c:pt>
                <c:pt idx="69">
                  <c:v>32.172150000000002</c:v>
                </c:pt>
                <c:pt idx="70">
                  <c:v>32.352340000000005</c:v>
                </c:pt>
                <c:pt idx="71">
                  <c:v>33.101279999999996</c:v>
                </c:pt>
                <c:pt idx="72">
                  <c:v>32.734605000000002</c:v>
                </c:pt>
                <c:pt idx="73">
                  <c:v>25.176739999999999</c:v>
                </c:pt>
                <c:pt idx="74">
                  <c:v>26.908806666666663</c:v>
                </c:pt>
                <c:pt idx="75">
                  <c:v>25.410659999999996</c:v>
                </c:pt>
                <c:pt idx="76">
                  <c:v>22.386592</c:v>
                </c:pt>
                <c:pt idx="77">
                  <c:v>19.195888</c:v>
                </c:pt>
                <c:pt idx="78">
                  <c:v>16.112217999999999</c:v>
                </c:pt>
                <c:pt idx="79">
                  <c:v>18.187304000000001</c:v>
                </c:pt>
                <c:pt idx="80">
                  <c:v>15.606814400000001</c:v>
                </c:pt>
                <c:pt idx="81">
                  <c:v>15.724110200000002</c:v>
                </c:pt>
                <c:pt idx="82">
                  <c:v>15.550027</c:v>
                </c:pt>
                <c:pt idx="83">
                  <c:v>17.725557999999999</c:v>
                </c:pt>
                <c:pt idx="84">
                  <c:v>15.406029</c:v>
                </c:pt>
                <c:pt idx="85">
                  <c:v>12.668629199999998</c:v>
                </c:pt>
                <c:pt idx="86">
                  <c:v>12.402788599999999</c:v>
                </c:pt>
                <c:pt idx="87">
                  <c:v>11.750666800000001</c:v>
                </c:pt>
                <c:pt idx="88">
                  <c:v>11.192945400000001</c:v>
                </c:pt>
                <c:pt idx="89">
                  <c:v>12.5451932</c:v>
                </c:pt>
                <c:pt idx="90">
                  <c:v>11.8866972</c:v>
                </c:pt>
                <c:pt idx="91">
                  <c:v>10.438643000000001</c:v>
                </c:pt>
                <c:pt idx="92">
                  <c:v>10.1850696</c:v>
                </c:pt>
                <c:pt idx="93">
                  <c:v>9.6729129999999994</c:v>
                </c:pt>
                <c:pt idx="94">
                  <c:v>7.5654712000000002</c:v>
                </c:pt>
                <c:pt idx="95">
                  <c:v>5.2423301999999996</c:v>
                </c:pt>
                <c:pt idx="96">
                  <c:v>5.2928230000000003</c:v>
                </c:pt>
                <c:pt idx="97">
                  <c:v>5.3253689999999994</c:v>
                </c:pt>
                <c:pt idx="98">
                  <c:v>5.6533807999999999</c:v>
                </c:pt>
                <c:pt idx="99">
                  <c:v>3.9440846000000001</c:v>
                </c:pt>
                <c:pt idx="100">
                  <c:v>3.5154812</c:v>
                </c:pt>
                <c:pt idx="101">
                  <c:v>3.5500964000000002</c:v>
                </c:pt>
                <c:pt idx="102">
                  <c:v>3.0828396000000007</c:v>
                </c:pt>
                <c:pt idx="103">
                  <c:v>1.6366541999999999</c:v>
                </c:pt>
                <c:pt idx="104">
                  <c:v>1.14338692</c:v>
                </c:pt>
                <c:pt idx="105">
                  <c:v>1.0278535666666666</c:v>
                </c:pt>
                <c:pt idx="106">
                  <c:v>0.86875890000000011</c:v>
                </c:pt>
                <c:pt idx="107">
                  <c:v>0.95312658333333333</c:v>
                </c:pt>
                <c:pt idx="108">
                  <c:v>1.0918647666666665</c:v>
                </c:pt>
                <c:pt idx="109">
                  <c:v>1.0581606499999998</c:v>
                </c:pt>
                <c:pt idx="110">
                  <c:v>0.98980129999999988</c:v>
                </c:pt>
                <c:pt idx="111">
                  <c:v>1.1904329833333334</c:v>
                </c:pt>
                <c:pt idx="112">
                  <c:v>1.0420464</c:v>
                </c:pt>
                <c:pt idx="113">
                  <c:v>0.82712103333333342</c:v>
                </c:pt>
                <c:pt idx="114">
                  <c:v>0.94351681666666665</c:v>
                </c:pt>
                <c:pt idx="115">
                  <c:v>0.99952138333333329</c:v>
                </c:pt>
                <c:pt idx="116">
                  <c:v>0.93225233333333346</c:v>
                </c:pt>
                <c:pt idx="117">
                  <c:v>0.87684873333333346</c:v>
                </c:pt>
                <c:pt idx="118">
                  <c:v>0.9300411999999999</c:v>
                </c:pt>
                <c:pt idx="119">
                  <c:v>1.0307957999999999</c:v>
                </c:pt>
                <c:pt idx="120">
                  <c:v>1.0311366999999998</c:v>
                </c:pt>
                <c:pt idx="121">
                  <c:v>1.0818365000000001</c:v>
                </c:pt>
                <c:pt idx="122">
                  <c:v>1.1965068999999999</c:v>
                </c:pt>
                <c:pt idx="123">
                  <c:v>1.24071782</c:v>
                </c:pt>
                <c:pt idx="124">
                  <c:v>1.31371974</c:v>
                </c:pt>
                <c:pt idx="125">
                  <c:v>1.4390050000000001</c:v>
                </c:pt>
                <c:pt idx="126">
                  <c:v>1.1786559249999999</c:v>
                </c:pt>
                <c:pt idx="127">
                  <c:v>1.0667272249999999</c:v>
                </c:pt>
                <c:pt idx="128">
                  <c:v>1.4453819999999999</c:v>
                </c:pt>
                <c:pt idx="129">
                  <c:v>1.4077794999999997</c:v>
                </c:pt>
                <c:pt idx="130">
                  <c:v>1.4463393333333334</c:v>
                </c:pt>
                <c:pt idx="131">
                  <c:v>1.4417943333333334</c:v>
                </c:pt>
                <c:pt idx="132">
                  <c:v>1.56508</c:v>
                </c:pt>
                <c:pt idx="133">
                  <c:v>1.5288616666666666</c:v>
                </c:pt>
                <c:pt idx="134">
                  <c:v>1.157921</c:v>
                </c:pt>
                <c:pt idx="135">
                  <c:v>1.3127735</c:v>
                </c:pt>
                <c:pt idx="136">
                  <c:v>1.3125374999999999</c:v>
                </c:pt>
                <c:pt idx="137">
                  <c:v>1.181103</c:v>
                </c:pt>
                <c:pt idx="138">
                  <c:v>1.4967094999999999</c:v>
                </c:pt>
                <c:pt idx="139">
                  <c:v>1.7045789999999998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518F-4660-A794-D8EE6A28743F}"/>
            </c:ext>
          </c:extLst>
        </c:ser>
        <c:ser>
          <c:idx val="2"/>
          <c:order val="2"/>
          <c:tx>
            <c:strRef>
              <c:f>'Data Figure 8to13'!$B$102</c:f>
              <c:strCache>
                <c:ptCount val="1"/>
                <c:pt idx="0">
                  <c:v>Income Taxes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'Data Figure 8to13'!$C$99:$EL$99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Figure 8to13'!$C$102:$EL$102</c:f>
              <c:numCache>
                <c:formatCode>General</c:formatCode>
                <c:ptCount val="140"/>
                <c:pt idx="0">
                  <c:v>26.425239999999999</c:v>
                </c:pt>
                <c:pt idx="1">
                  <c:v>27.55292</c:v>
                </c:pt>
                <c:pt idx="2">
                  <c:v>26.468779999999999</c:v>
                </c:pt>
                <c:pt idx="3">
                  <c:v>27.19885</c:v>
                </c:pt>
                <c:pt idx="4">
                  <c:v>27.80049</c:v>
                </c:pt>
                <c:pt idx="5">
                  <c:v>27.543525000000002</c:v>
                </c:pt>
                <c:pt idx="6">
                  <c:v>28.152785000000002</c:v>
                </c:pt>
                <c:pt idx="7">
                  <c:v>28.169730000000001</c:v>
                </c:pt>
                <c:pt idx="8">
                  <c:v>33.674515</c:v>
                </c:pt>
                <c:pt idx="9">
                  <c:v>34.274055000000004</c:v>
                </c:pt>
                <c:pt idx="10">
                  <c:v>32.687133333333328</c:v>
                </c:pt>
                <c:pt idx="11">
                  <c:v>31.901909999999997</c:v>
                </c:pt>
                <c:pt idx="12">
                  <c:v>31.508453333333332</c:v>
                </c:pt>
                <c:pt idx="13">
                  <c:v>31.663566666666668</c:v>
                </c:pt>
                <c:pt idx="14">
                  <c:v>30.686109999999999</c:v>
                </c:pt>
                <c:pt idx="15">
                  <c:v>35.152777499999999</c:v>
                </c:pt>
                <c:pt idx="16">
                  <c:v>32.668275000000001</c:v>
                </c:pt>
                <c:pt idx="17">
                  <c:v>33.4553175</c:v>
                </c:pt>
                <c:pt idx="18">
                  <c:v>32.912797499999996</c:v>
                </c:pt>
                <c:pt idx="19">
                  <c:v>34.580912500000004</c:v>
                </c:pt>
                <c:pt idx="20">
                  <c:v>34.193130000000004</c:v>
                </c:pt>
                <c:pt idx="21">
                  <c:v>34.088595999999995</c:v>
                </c:pt>
                <c:pt idx="22">
                  <c:v>36.525327999999995</c:v>
                </c:pt>
                <c:pt idx="23">
                  <c:v>37.39794400000001</c:v>
                </c:pt>
                <c:pt idx="24">
                  <c:v>35.514662000000001</c:v>
                </c:pt>
                <c:pt idx="25">
                  <c:v>35.176548333333329</c:v>
                </c:pt>
                <c:pt idx="26">
                  <c:v>35.174358333333338</c:v>
                </c:pt>
                <c:pt idx="27">
                  <c:v>34.229460000000003</c:v>
                </c:pt>
                <c:pt idx="28">
                  <c:v>35.852201666666666</c:v>
                </c:pt>
                <c:pt idx="29">
                  <c:v>38.441313333333333</c:v>
                </c:pt>
                <c:pt idx="30">
                  <c:v>38.404035</c:v>
                </c:pt>
                <c:pt idx="31">
                  <c:v>39.542706666666668</c:v>
                </c:pt>
                <c:pt idx="32">
                  <c:v>39.882384999999999</c:v>
                </c:pt>
                <c:pt idx="33">
                  <c:v>38.151041666666664</c:v>
                </c:pt>
                <c:pt idx="34">
                  <c:v>36.361293333333343</c:v>
                </c:pt>
                <c:pt idx="35">
                  <c:v>35.563658333333329</c:v>
                </c:pt>
                <c:pt idx="36">
                  <c:v>34.635981666666673</c:v>
                </c:pt>
                <c:pt idx="37">
                  <c:v>34.328551666666662</c:v>
                </c:pt>
                <c:pt idx="38">
                  <c:v>31.705504999999999</c:v>
                </c:pt>
                <c:pt idx="39">
                  <c:v>30.542363333333331</c:v>
                </c:pt>
                <c:pt idx="40">
                  <c:v>29.478776666666665</c:v>
                </c:pt>
                <c:pt idx="41">
                  <c:v>32.083449999999999</c:v>
                </c:pt>
                <c:pt idx="42">
                  <c:v>33.197906666666661</c:v>
                </c:pt>
                <c:pt idx="43">
                  <c:v>33.21538833333333</c:v>
                </c:pt>
                <c:pt idx="44">
                  <c:v>33.293298333333333</c:v>
                </c:pt>
                <c:pt idx="45">
                  <c:v>33.773648333333334</c:v>
                </c:pt>
                <c:pt idx="46">
                  <c:v>34.075133333333333</c:v>
                </c:pt>
                <c:pt idx="47">
                  <c:v>33.515484999999998</c:v>
                </c:pt>
                <c:pt idx="48">
                  <c:v>31.630596666666666</c:v>
                </c:pt>
                <c:pt idx="49">
                  <c:v>31.740673333333334</c:v>
                </c:pt>
                <c:pt idx="50">
                  <c:v>32.047371666666663</c:v>
                </c:pt>
                <c:pt idx="51">
                  <c:v>33.101543333333332</c:v>
                </c:pt>
                <c:pt idx="52">
                  <c:v>31.190968333333334</c:v>
                </c:pt>
                <c:pt idx="53">
                  <c:v>31.533978333333334</c:v>
                </c:pt>
                <c:pt idx="54">
                  <c:v>30.169070000000001</c:v>
                </c:pt>
                <c:pt idx="55">
                  <c:v>30.831895000000003</c:v>
                </c:pt>
                <c:pt idx="56">
                  <c:v>32.184765000000006</c:v>
                </c:pt>
                <c:pt idx="57">
                  <c:v>32.536968333333334</c:v>
                </c:pt>
                <c:pt idx="58">
                  <c:v>34.088278333333342</c:v>
                </c:pt>
                <c:pt idx="59">
                  <c:v>34.939478333333334</c:v>
                </c:pt>
                <c:pt idx="60">
                  <c:v>32.865503333333329</c:v>
                </c:pt>
                <c:pt idx="61">
                  <c:v>33.410090000000004</c:v>
                </c:pt>
                <c:pt idx="62">
                  <c:v>34.089216666666665</c:v>
                </c:pt>
                <c:pt idx="63">
                  <c:v>34.22035833333333</c:v>
                </c:pt>
                <c:pt idx="64">
                  <c:v>33.504750000000001</c:v>
                </c:pt>
                <c:pt idx="65">
                  <c:v>33.159089999999999</c:v>
                </c:pt>
                <c:pt idx="66">
                  <c:v>32.991079999999997</c:v>
                </c:pt>
                <c:pt idx="67">
                  <c:v>32.569101666666668</c:v>
                </c:pt>
                <c:pt idx="68">
                  <c:v>31.575156666666661</c:v>
                </c:pt>
                <c:pt idx="69">
                  <c:v>32.630735000000001</c:v>
                </c:pt>
                <c:pt idx="70">
                  <c:v>32.961043333333329</c:v>
                </c:pt>
                <c:pt idx="71">
                  <c:v>33.717766666666662</c:v>
                </c:pt>
                <c:pt idx="72">
                  <c:v>33.337813333333337</c:v>
                </c:pt>
                <c:pt idx="73">
                  <c:v>25.185361666666669</c:v>
                </c:pt>
                <c:pt idx="74">
                  <c:v>25.530453333333337</c:v>
                </c:pt>
                <c:pt idx="75">
                  <c:v>22.232530000000001</c:v>
                </c:pt>
                <c:pt idx="76">
                  <c:v>19.7712</c:v>
                </c:pt>
                <c:pt idx="77">
                  <c:v>16.915067999999998</c:v>
                </c:pt>
                <c:pt idx="78">
                  <c:v>13.948136000000002</c:v>
                </c:pt>
                <c:pt idx="79">
                  <c:v>14.993592000000001</c:v>
                </c:pt>
                <c:pt idx="80">
                  <c:v>13.551710199999999</c:v>
                </c:pt>
                <c:pt idx="81">
                  <c:v>12.4146108</c:v>
                </c:pt>
                <c:pt idx="82">
                  <c:v>12.0356466</c:v>
                </c:pt>
                <c:pt idx="83">
                  <c:v>12.9081118</c:v>
                </c:pt>
                <c:pt idx="84">
                  <c:v>12.085255200000001</c:v>
                </c:pt>
                <c:pt idx="85">
                  <c:v>11.328284199999999</c:v>
                </c:pt>
                <c:pt idx="86">
                  <c:v>10.732836200000001</c:v>
                </c:pt>
                <c:pt idx="87">
                  <c:v>10.1778464</c:v>
                </c:pt>
                <c:pt idx="88">
                  <c:v>9.622125800000001</c:v>
                </c:pt>
                <c:pt idx="89">
                  <c:v>10.637931200000001</c:v>
                </c:pt>
                <c:pt idx="90">
                  <c:v>10.4308058</c:v>
                </c:pt>
                <c:pt idx="91">
                  <c:v>9.4177811999999985</c:v>
                </c:pt>
                <c:pt idx="92">
                  <c:v>9.5234687999999998</c:v>
                </c:pt>
                <c:pt idx="93">
                  <c:v>8.9908505999999999</c:v>
                </c:pt>
                <c:pt idx="94">
                  <c:v>6.2245089999999994</c:v>
                </c:pt>
                <c:pt idx="95">
                  <c:v>4.6865250000000005</c:v>
                </c:pt>
                <c:pt idx="96">
                  <c:v>4.7614912</c:v>
                </c:pt>
                <c:pt idx="97">
                  <c:v>4.7532055999999994</c:v>
                </c:pt>
                <c:pt idx="98">
                  <c:v>5.0030692000000005</c:v>
                </c:pt>
                <c:pt idx="99">
                  <c:v>3.4720126000000002</c:v>
                </c:pt>
                <c:pt idx="100">
                  <c:v>3.0186660000000005</c:v>
                </c:pt>
                <c:pt idx="101">
                  <c:v>3.1059396000000001</c:v>
                </c:pt>
                <c:pt idx="102">
                  <c:v>2.6580526</c:v>
                </c:pt>
                <c:pt idx="103">
                  <c:v>1.4568657999999999</c:v>
                </c:pt>
                <c:pt idx="104">
                  <c:v>1.0669387000000001</c:v>
                </c:pt>
                <c:pt idx="105">
                  <c:v>0.92509516666666658</c:v>
                </c:pt>
                <c:pt idx="106">
                  <c:v>0.87932678333333325</c:v>
                </c:pt>
                <c:pt idx="107">
                  <c:v>0.96393183333333343</c:v>
                </c:pt>
                <c:pt idx="108">
                  <c:v>1.0605502</c:v>
                </c:pt>
                <c:pt idx="109">
                  <c:v>1.0169372166666666</c:v>
                </c:pt>
                <c:pt idx="110">
                  <c:v>0.96955841666666664</c:v>
                </c:pt>
                <c:pt idx="111">
                  <c:v>1.1169637666666667</c:v>
                </c:pt>
                <c:pt idx="112">
                  <c:v>0.97700928333333315</c:v>
                </c:pt>
                <c:pt idx="113">
                  <c:v>0.76228191666666667</c:v>
                </c:pt>
                <c:pt idx="114">
                  <c:v>0.82602200000000003</c:v>
                </c:pt>
                <c:pt idx="115">
                  <c:v>0.8612175833333332</c:v>
                </c:pt>
                <c:pt idx="116">
                  <c:v>0.79850148333333326</c:v>
                </c:pt>
                <c:pt idx="117">
                  <c:v>0.7459098833333333</c:v>
                </c:pt>
                <c:pt idx="118">
                  <c:v>0.76775623333333343</c:v>
                </c:pt>
                <c:pt idx="119">
                  <c:v>0.83744193333333339</c:v>
                </c:pt>
                <c:pt idx="120">
                  <c:v>0.82206835999999994</c:v>
                </c:pt>
                <c:pt idx="121">
                  <c:v>0.83494517999999984</c:v>
                </c:pt>
                <c:pt idx="122">
                  <c:v>0.93271826000000002</c:v>
                </c:pt>
                <c:pt idx="123">
                  <c:v>0.91713249999999991</c:v>
                </c:pt>
                <c:pt idx="124">
                  <c:v>0.92270816000000022</c:v>
                </c:pt>
                <c:pt idx="125">
                  <c:v>0.80912375000000003</c:v>
                </c:pt>
                <c:pt idx="126">
                  <c:v>0.74652782500000003</c:v>
                </c:pt>
                <c:pt idx="127">
                  <c:v>0.71926784999999993</c:v>
                </c:pt>
                <c:pt idx="128">
                  <c:v>0.88671527500000002</c:v>
                </c:pt>
                <c:pt idx="129">
                  <c:v>0.89856827500000003</c:v>
                </c:pt>
                <c:pt idx="130">
                  <c:v>0.92400593333333336</c:v>
                </c:pt>
                <c:pt idx="131">
                  <c:v>0.82050616666666665</c:v>
                </c:pt>
                <c:pt idx="132">
                  <c:v>0.9520780333333333</c:v>
                </c:pt>
                <c:pt idx="133">
                  <c:v>0.91854030000000009</c:v>
                </c:pt>
                <c:pt idx="134">
                  <c:v>0.70786793333333342</c:v>
                </c:pt>
                <c:pt idx="135">
                  <c:v>0.78186700000000009</c:v>
                </c:pt>
                <c:pt idx="136">
                  <c:v>0.77267079999999999</c:v>
                </c:pt>
                <c:pt idx="137">
                  <c:v>0.69255290000000003</c:v>
                </c:pt>
                <c:pt idx="138">
                  <c:v>0.67851210000000006</c:v>
                </c:pt>
                <c:pt idx="139">
                  <c:v>0.82517430000000003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518F-4660-A794-D8EE6A28743F}"/>
            </c:ext>
          </c:extLst>
        </c:ser>
        <c:ser>
          <c:idx val="3"/>
          <c:order val="3"/>
          <c:tx>
            <c:strRef>
              <c:f>'Data Figure 8to13'!$B$103</c:f>
              <c:strCache>
                <c:ptCount val="1"/>
                <c:pt idx="0">
                  <c:v>All Taxes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Figure 8to13'!$C$99:$EL$99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Figure 8to13'!$C$103:$EL$103</c:f>
              <c:numCache>
                <c:formatCode>General</c:formatCode>
                <c:ptCount val="140"/>
                <c:pt idx="0">
                  <c:v>26.094919999999998</c:v>
                </c:pt>
                <c:pt idx="1">
                  <c:v>27.20851</c:v>
                </c:pt>
                <c:pt idx="2">
                  <c:v>26.137920000000001</c:v>
                </c:pt>
                <c:pt idx="3">
                  <c:v>26.85886</c:v>
                </c:pt>
                <c:pt idx="4">
                  <c:v>27.45298</c:v>
                </c:pt>
                <c:pt idx="5">
                  <c:v>27.199235000000002</c:v>
                </c:pt>
                <c:pt idx="6">
                  <c:v>27.800879999999999</c:v>
                </c:pt>
                <c:pt idx="7">
                  <c:v>27.817605</c:v>
                </c:pt>
                <c:pt idx="8">
                  <c:v>33.253585000000001</c:v>
                </c:pt>
                <c:pt idx="9">
                  <c:v>33.845624999999998</c:v>
                </c:pt>
                <c:pt idx="10">
                  <c:v>32.253843333333329</c:v>
                </c:pt>
                <c:pt idx="11">
                  <c:v>31.47902666666667</c:v>
                </c:pt>
                <c:pt idx="12">
                  <c:v>31.090786666666663</c:v>
                </c:pt>
                <c:pt idx="13">
                  <c:v>31.243843333333334</c:v>
                </c:pt>
                <c:pt idx="14">
                  <c:v>30.279346666666665</c:v>
                </c:pt>
                <c:pt idx="15">
                  <c:v>34.693724999999993</c:v>
                </c:pt>
                <c:pt idx="16">
                  <c:v>32.2416725</c:v>
                </c:pt>
                <c:pt idx="17">
                  <c:v>33.018432500000003</c:v>
                </c:pt>
                <c:pt idx="18">
                  <c:v>32.482997499999996</c:v>
                </c:pt>
                <c:pt idx="19">
                  <c:v>34.129329999999996</c:v>
                </c:pt>
                <c:pt idx="20">
                  <c:v>33.629112000000006</c:v>
                </c:pt>
                <c:pt idx="21">
                  <c:v>33.526298000000004</c:v>
                </c:pt>
                <c:pt idx="22">
                  <c:v>35.922840000000001</c:v>
                </c:pt>
                <c:pt idx="23">
                  <c:v>36.781060000000004</c:v>
                </c:pt>
                <c:pt idx="24">
                  <c:v>34.928848000000002</c:v>
                </c:pt>
                <c:pt idx="25">
                  <c:v>34.566085000000001</c:v>
                </c:pt>
                <c:pt idx="26">
                  <c:v>34.563933333333338</c:v>
                </c:pt>
                <c:pt idx="27">
                  <c:v>33.635436666666671</c:v>
                </c:pt>
                <c:pt idx="28">
                  <c:v>35.230011666666663</c:v>
                </c:pt>
                <c:pt idx="29">
                  <c:v>37.774193333333336</c:v>
                </c:pt>
                <c:pt idx="30">
                  <c:v>37.510421666666666</c:v>
                </c:pt>
                <c:pt idx="31">
                  <c:v>38.622599999999998</c:v>
                </c:pt>
                <c:pt idx="32">
                  <c:v>38.954376666666668</c:v>
                </c:pt>
                <c:pt idx="33">
                  <c:v>37.263316666666668</c:v>
                </c:pt>
                <c:pt idx="34">
                  <c:v>35.515215000000005</c:v>
                </c:pt>
                <c:pt idx="35">
                  <c:v>34.656205</c:v>
                </c:pt>
                <c:pt idx="36">
                  <c:v>33.752201666666664</c:v>
                </c:pt>
                <c:pt idx="37">
                  <c:v>33.452615000000002</c:v>
                </c:pt>
                <c:pt idx="38">
                  <c:v>30.89649833333333</c:v>
                </c:pt>
                <c:pt idx="39">
                  <c:v>29.763036666666665</c:v>
                </c:pt>
                <c:pt idx="40">
                  <c:v>28.69713333333333</c:v>
                </c:pt>
                <c:pt idx="41">
                  <c:v>31.232743333333335</c:v>
                </c:pt>
                <c:pt idx="42">
                  <c:v>32.317648333333331</c:v>
                </c:pt>
                <c:pt idx="43">
                  <c:v>32.334668333333333</c:v>
                </c:pt>
                <c:pt idx="44">
                  <c:v>32.410511666666672</c:v>
                </c:pt>
                <c:pt idx="45">
                  <c:v>32.755438333333331</c:v>
                </c:pt>
                <c:pt idx="46">
                  <c:v>33.047834999999999</c:v>
                </c:pt>
                <c:pt idx="47">
                  <c:v>32.505056666666668</c:v>
                </c:pt>
                <c:pt idx="48">
                  <c:v>30.676990000000004</c:v>
                </c:pt>
                <c:pt idx="49">
                  <c:v>30.783751666666671</c:v>
                </c:pt>
                <c:pt idx="50">
                  <c:v>31.086791666666667</c:v>
                </c:pt>
                <c:pt idx="51">
                  <c:v>32.109365000000004</c:v>
                </c:pt>
                <c:pt idx="52">
                  <c:v>30.256058333333332</c:v>
                </c:pt>
                <c:pt idx="53">
                  <c:v>30.588791666666665</c:v>
                </c:pt>
                <c:pt idx="54">
                  <c:v>29.264791666666667</c:v>
                </c:pt>
                <c:pt idx="55">
                  <c:v>29.958680000000001</c:v>
                </c:pt>
                <c:pt idx="56">
                  <c:v>31.273229999999998</c:v>
                </c:pt>
                <c:pt idx="57">
                  <c:v>31.615458333333333</c:v>
                </c:pt>
                <c:pt idx="58">
                  <c:v>33.12283</c:v>
                </c:pt>
                <c:pt idx="59">
                  <c:v>33.949925</c:v>
                </c:pt>
                <c:pt idx="60">
                  <c:v>31.892611666666664</c:v>
                </c:pt>
                <c:pt idx="61">
                  <c:v>32.421081666666666</c:v>
                </c:pt>
                <c:pt idx="62">
                  <c:v>33.080099999999995</c:v>
                </c:pt>
                <c:pt idx="63">
                  <c:v>33.207360000000001</c:v>
                </c:pt>
                <c:pt idx="64">
                  <c:v>32.512933333333329</c:v>
                </c:pt>
                <c:pt idx="65">
                  <c:v>32.047483333333332</c:v>
                </c:pt>
                <c:pt idx="66">
                  <c:v>31.885106666666669</c:v>
                </c:pt>
                <c:pt idx="67">
                  <c:v>31.477271666666663</c:v>
                </c:pt>
                <c:pt idx="68">
                  <c:v>30.516653333333334</c:v>
                </c:pt>
                <c:pt idx="69">
                  <c:v>31.536843333333337</c:v>
                </c:pt>
                <c:pt idx="70">
                  <c:v>31.731556666666663</c:v>
                </c:pt>
                <c:pt idx="71">
                  <c:v>32.460051666666665</c:v>
                </c:pt>
                <c:pt idx="72">
                  <c:v>32.094271666666664</c:v>
                </c:pt>
                <c:pt idx="73">
                  <c:v>24.350754999999996</c:v>
                </c:pt>
                <c:pt idx="74">
                  <c:v>24.70636</c:v>
                </c:pt>
                <c:pt idx="75">
                  <c:v>21.527654000000002</c:v>
                </c:pt>
                <c:pt idx="76">
                  <c:v>19.130922000000002</c:v>
                </c:pt>
                <c:pt idx="77">
                  <c:v>16.385622000000001</c:v>
                </c:pt>
                <c:pt idx="78">
                  <c:v>13.513857999999999</c:v>
                </c:pt>
                <c:pt idx="79">
                  <c:v>14.530550000000002</c:v>
                </c:pt>
                <c:pt idx="80">
                  <c:v>12.8939962</c:v>
                </c:pt>
                <c:pt idx="81">
                  <c:v>11.8271348</c:v>
                </c:pt>
                <c:pt idx="82">
                  <c:v>11.466455</c:v>
                </c:pt>
                <c:pt idx="83">
                  <c:v>12.309785600000001</c:v>
                </c:pt>
                <c:pt idx="84">
                  <c:v>11.492440200000001</c:v>
                </c:pt>
                <c:pt idx="85">
                  <c:v>10.380539200000001</c:v>
                </c:pt>
                <c:pt idx="86">
                  <c:v>9.8371016000000004</c:v>
                </c:pt>
                <c:pt idx="87">
                  <c:v>9.3293040000000005</c:v>
                </c:pt>
                <c:pt idx="88">
                  <c:v>8.8214235999999993</c:v>
                </c:pt>
                <c:pt idx="89">
                  <c:v>9.7571013999999998</c:v>
                </c:pt>
                <c:pt idx="90">
                  <c:v>9.2560362000000005</c:v>
                </c:pt>
                <c:pt idx="91">
                  <c:v>8.3280893999999996</c:v>
                </c:pt>
                <c:pt idx="92">
                  <c:v>8.4161409999999997</c:v>
                </c:pt>
                <c:pt idx="93">
                  <c:v>7.9488324000000006</c:v>
                </c:pt>
                <c:pt idx="94">
                  <c:v>5.5678035999999995</c:v>
                </c:pt>
                <c:pt idx="95">
                  <c:v>4.0494879999999993</c:v>
                </c:pt>
                <c:pt idx="96">
                  <c:v>4.0919678000000008</c:v>
                </c:pt>
                <c:pt idx="97">
                  <c:v>4.0976721999999999</c:v>
                </c:pt>
                <c:pt idx="98">
                  <c:v>4.3096757999999999</c:v>
                </c:pt>
                <c:pt idx="99">
                  <c:v>2.9964877999999997</c:v>
                </c:pt>
                <c:pt idx="100">
                  <c:v>2.5195732000000008</c:v>
                </c:pt>
                <c:pt idx="101">
                  <c:v>2.5616952</c:v>
                </c:pt>
                <c:pt idx="102">
                  <c:v>2.201209</c:v>
                </c:pt>
                <c:pt idx="103">
                  <c:v>1.1788073999999999</c:v>
                </c:pt>
                <c:pt idx="104">
                  <c:v>0.87556646000000016</c:v>
                </c:pt>
                <c:pt idx="105">
                  <c:v>0.75352995</c:v>
                </c:pt>
                <c:pt idx="106">
                  <c:v>0.71494671666666676</c:v>
                </c:pt>
                <c:pt idx="107">
                  <c:v>0.78907331666666669</c:v>
                </c:pt>
                <c:pt idx="108">
                  <c:v>0.87587866666666658</c:v>
                </c:pt>
                <c:pt idx="109">
                  <c:v>0.84054076666666677</c:v>
                </c:pt>
                <c:pt idx="110">
                  <c:v>0.78249176666666675</c:v>
                </c:pt>
                <c:pt idx="111">
                  <c:v>0.89819716666666671</c:v>
                </c:pt>
                <c:pt idx="112">
                  <c:v>0.78624768333333339</c:v>
                </c:pt>
                <c:pt idx="113">
                  <c:v>0.62004360000000003</c:v>
                </c:pt>
                <c:pt idx="114">
                  <c:v>0.66799076666666657</c:v>
                </c:pt>
                <c:pt idx="115">
                  <c:v>0.69063119999999989</c:v>
                </c:pt>
                <c:pt idx="116">
                  <c:v>0.64102456666666663</c:v>
                </c:pt>
                <c:pt idx="117">
                  <c:v>0.59959676666666673</c:v>
                </c:pt>
                <c:pt idx="118">
                  <c:v>0.62148193333333335</c:v>
                </c:pt>
                <c:pt idx="119">
                  <c:v>0.67763545000000003</c:v>
                </c:pt>
                <c:pt idx="120">
                  <c:v>0.65858437999999997</c:v>
                </c:pt>
                <c:pt idx="121">
                  <c:v>0.67000837999999996</c:v>
                </c:pt>
                <c:pt idx="122">
                  <c:v>0.74307908</c:v>
                </c:pt>
                <c:pt idx="123">
                  <c:v>0.73888737999999987</c:v>
                </c:pt>
                <c:pt idx="124">
                  <c:v>0.7562796799999999</c:v>
                </c:pt>
                <c:pt idx="125">
                  <c:v>0.67402030000000002</c:v>
                </c:pt>
                <c:pt idx="126">
                  <c:v>0.61181032499999999</c:v>
                </c:pt>
                <c:pt idx="127">
                  <c:v>0.5820921</c:v>
                </c:pt>
                <c:pt idx="128">
                  <c:v>0.71108425000000008</c:v>
                </c:pt>
                <c:pt idx="129">
                  <c:v>0.71364989999999995</c:v>
                </c:pt>
                <c:pt idx="130">
                  <c:v>0.72179310000000008</c:v>
                </c:pt>
                <c:pt idx="131">
                  <c:v>0.64568426666666667</c:v>
                </c:pt>
                <c:pt idx="132">
                  <c:v>0.73735396666666675</c:v>
                </c:pt>
                <c:pt idx="133">
                  <c:v>0.71114313333333323</c:v>
                </c:pt>
                <c:pt idx="134">
                  <c:v>0.55265353333333334</c:v>
                </c:pt>
                <c:pt idx="135">
                  <c:v>0.59500185000000005</c:v>
                </c:pt>
                <c:pt idx="136">
                  <c:v>0.58802050000000006</c:v>
                </c:pt>
                <c:pt idx="137">
                  <c:v>0.52836125</c:v>
                </c:pt>
                <c:pt idx="138">
                  <c:v>0.54979219999999995</c:v>
                </c:pt>
                <c:pt idx="139">
                  <c:v>0.62905689999999992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518F-4660-A794-D8EE6A2874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362408"/>
        <c:axId val="558356528"/>
      </c:scatterChart>
      <c:valAx>
        <c:axId val="558362408"/>
        <c:scaling>
          <c:orientation val="minMax"/>
          <c:max val="1977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400" b="0"/>
                  <a:t>Year</a:t>
                </a:r>
                <a:r>
                  <a:rPr lang="fr-FR" sz="1400" b="0" baseline="0"/>
                  <a:t> bequest received</a:t>
                </a:r>
                <a:endParaRPr lang="fr-FR" sz="1400" b="0"/>
              </a:p>
            </c:rich>
          </c:tx>
          <c:layout>
            <c:manualLayout>
              <c:xMode val="edge"/>
              <c:yMode val="edge"/>
              <c:x val="0.42767503619175962"/>
              <c:y val="0.9403629909364561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356528"/>
        <c:crosses val="autoZero"/>
        <c:crossBetween val="midCat"/>
      </c:valAx>
      <c:valAx>
        <c:axId val="55835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 b="0"/>
                  <a:t>Consumption</a:t>
                </a:r>
                <a:r>
                  <a:rPr lang="fr-FR" sz="1400" b="0" baseline="0"/>
                  <a:t> levels in years of average labour ncome</a:t>
                </a:r>
                <a:endParaRPr lang="fr-FR" sz="1400" b="0"/>
              </a:p>
            </c:rich>
          </c:tx>
          <c:layout>
            <c:manualLayout>
              <c:xMode val="edge"/>
              <c:yMode val="edge"/>
              <c:x val="1.9197012134164793E-2"/>
              <c:y val="0.17419594984235737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36240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426863442009128"/>
          <c:y val="0.5530322906460261"/>
          <c:w val="0.25088751556943262"/>
          <c:h val="0.25194848688821408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Figure 12: The consumption impact of inheritance taxes</a:t>
            </a:r>
            <a:endParaRPr lang="en-US">
              <a:effectLst/>
            </a:endParaRPr>
          </a:p>
          <a:p>
            <a:pPr>
              <a:defRPr/>
            </a:pPr>
            <a:r>
              <a:rPr lang="en-US" sz="1800" b="0" i="0" baseline="0">
                <a:effectLst/>
              </a:rPr>
              <a:t>(cohort consumption, </a:t>
            </a:r>
            <a:r>
              <a:rPr lang="en-US" sz="1800" b="0" i="0" u="none" strike="noStrike" baseline="0">
                <a:effectLst/>
              </a:rPr>
              <a:t>P99.5 Inheritors</a:t>
            </a:r>
            <a:r>
              <a:rPr lang="en-US" sz="1800" b="0" i="0" baseline="0">
                <a:effectLst/>
              </a:rPr>
              <a:t>, 33.3% savings, nominal returns) </a:t>
            </a:r>
            <a:endParaRPr lang="en-US">
              <a:effectLst/>
            </a:endParaRPr>
          </a:p>
        </c:rich>
      </c:tx>
      <c:layout>
        <c:manualLayout>
          <c:xMode val="edge"/>
          <c:yMode val="edge"/>
          <c:x val="0.101823043135015"/>
          <c:y val="5.8587544500733252E-2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2476735862562634E-2"/>
          <c:y val="1.1969776505209575E-2"/>
          <c:w val="0.92970928487311522"/>
          <c:h val="0.89091227232959513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Figure 8to13'!$B$125</c:f>
              <c:strCache>
                <c:ptCount val="1"/>
                <c:pt idx="0">
                  <c:v>No Tax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8to13'!$C$124:$Y$124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8to13'!$C$125:$Y$125</c:f>
              <c:numCache>
                <c:formatCode>General</c:formatCode>
                <c:ptCount val="23"/>
                <c:pt idx="0">
                  <c:v>33.785511</c:v>
                </c:pt>
                <c:pt idx="1">
                  <c:v>32.451447333333334</c:v>
                </c:pt>
                <c:pt idx="2">
                  <c:v>34.686672333333341</c:v>
                </c:pt>
                <c:pt idx="3">
                  <c:v>37.038511999999997</c:v>
                </c:pt>
                <c:pt idx="4">
                  <c:v>34.612538999999998</c:v>
                </c:pt>
                <c:pt idx="5">
                  <c:v>33.188701666666667</c:v>
                </c:pt>
                <c:pt idx="6">
                  <c:v>36.69309466666666</c:v>
                </c:pt>
                <c:pt idx="7">
                  <c:v>33.672753000000007</c:v>
                </c:pt>
                <c:pt idx="8">
                  <c:v>30.685494333333327</c:v>
                </c:pt>
                <c:pt idx="9">
                  <c:v>33.445820999999995</c:v>
                </c:pt>
                <c:pt idx="10">
                  <c:v>33.013056333333331</c:v>
                </c:pt>
                <c:pt idx="11">
                  <c:v>31.294699999999995</c:v>
                </c:pt>
                <c:pt idx="12">
                  <c:v>25.508239666666672</c:v>
                </c:pt>
                <c:pt idx="13">
                  <c:v>20.275833333333335</c:v>
                </c:pt>
                <c:pt idx="14">
                  <c:v>15.451316333333333</c:v>
                </c:pt>
                <c:pt idx="15">
                  <c:v>7.1003813999999998</c:v>
                </c:pt>
                <c:pt idx="16">
                  <c:v>5.3738270666666663</c:v>
                </c:pt>
                <c:pt idx="17">
                  <c:v>3.1708735666666654</c:v>
                </c:pt>
                <c:pt idx="18">
                  <c:v>2.2610902666666663</c:v>
                </c:pt>
                <c:pt idx="19">
                  <c:v>1.2430974666666665</c:v>
                </c:pt>
                <c:pt idx="20">
                  <c:v>1.4999254333333336</c:v>
                </c:pt>
                <c:pt idx="21">
                  <c:v>1.8629608333333332</c:v>
                </c:pt>
                <c:pt idx="22">
                  <c:v>1.7919856000000003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01C-44A1-A5DC-2DC4B4B679FC}"/>
            </c:ext>
          </c:extLst>
        </c:ser>
        <c:ser>
          <c:idx val="1"/>
          <c:order val="1"/>
          <c:tx>
            <c:strRef>
              <c:f>'Data Figure 8to13'!$B$126</c:f>
              <c:strCache>
                <c:ptCount val="1"/>
                <c:pt idx="0">
                  <c:v>Estate Tax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'Data Figure 8to13'!$C$124:$Y$124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8to13'!$C$126:$Y$126</c:f>
              <c:numCache>
                <c:formatCode>General</c:formatCode>
                <c:ptCount val="23"/>
                <c:pt idx="0">
                  <c:v>33.363188666666673</c:v>
                </c:pt>
                <c:pt idx="1">
                  <c:v>32.045800000000007</c:v>
                </c:pt>
                <c:pt idx="2">
                  <c:v>34.174208666666672</c:v>
                </c:pt>
                <c:pt idx="3">
                  <c:v>36.575538333333334</c:v>
                </c:pt>
                <c:pt idx="4">
                  <c:v>33.550189333333329</c:v>
                </c:pt>
                <c:pt idx="5">
                  <c:v>32.461627</c:v>
                </c:pt>
                <c:pt idx="6">
                  <c:v>35.005513333333326</c:v>
                </c:pt>
                <c:pt idx="7">
                  <c:v>32.774786333333346</c:v>
                </c:pt>
                <c:pt idx="8">
                  <c:v>30.068330333333328</c:v>
                </c:pt>
                <c:pt idx="9">
                  <c:v>32.337504333333342</c:v>
                </c:pt>
                <c:pt idx="10">
                  <c:v>32.033805999999991</c:v>
                </c:pt>
                <c:pt idx="11">
                  <c:v>30.903516666666679</c:v>
                </c:pt>
                <c:pt idx="12">
                  <c:v>24.028688333333335</c:v>
                </c:pt>
                <c:pt idx="13">
                  <c:v>19.184843999999995</c:v>
                </c:pt>
                <c:pt idx="14">
                  <c:v>14.753390933333328</c:v>
                </c:pt>
                <c:pt idx="15">
                  <c:v>5.9100706999999995</c:v>
                </c:pt>
                <c:pt idx="16">
                  <c:v>4.2410483999999995</c:v>
                </c:pt>
                <c:pt idx="17">
                  <c:v>2.4631881033333327</c:v>
                </c:pt>
                <c:pt idx="18">
                  <c:v>1.8228970566666667</c:v>
                </c:pt>
                <c:pt idx="19">
                  <c:v>0.94907507666666668</c:v>
                </c:pt>
                <c:pt idx="20">
                  <c:v>1.1256163133333332</c:v>
                </c:pt>
                <c:pt idx="21">
                  <c:v>1.2771568233333335</c:v>
                </c:pt>
                <c:pt idx="22">
                  <c:v>1.3060539333333332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01C-44A1-A5DC-2DC4B4B679FC}"/>
            </c:ext>
          </c:extLst>
        </c:ser>
        <c:ser>
          <c:idx val="2"/>
          <c:order val="2"/>
          <c:tx>
            <c:strRef>
              <c:f>'Data Figure 8to13'!$B$127</c:f>
              <c:strCache>
                <c:ptCount val="1"/>
                <c:pt idx="0">
                  <c:v>Income Tax</c:v>
                </c:pt>
              </c:strCache>
            </c:strRef>
          </c:tx>
          <c:spPr>
            <a:ln w="19050" cap="rnd">
              <a:solidFill>
                <a:schemeClr val="bg2">
                  <a:lumMod val="50000"/>
                </a:schemeClr>
              </a:solidFill>
              <a:round/>
            </a:ln>
            <a:effectLst/>
          </c:spPr>
          <c:marker>
            <c:symbol val="plus"/>
            <c:size val="5"/>
            <c:spPr>
              <a:noFill/>
              <a:ln w="9525">
                <a:solidFill>
                  <a:schemeClr val="bg2">
                    <a:lumMod val="50000"/>
                  </a:schemeClr>
                </a:solidFill>
              </a:ln>
              <a:effectLst/>
            </c:spPr>
          </c:marker>
          <c:xVal>
            <c:numRef>
              <c:f>'Data Figure 8to13'!$C$124:$Y$124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8to13'!$C$127:$Y$127</c:f>
              <c:numCache>
                <c:formatCode>General</c:formatCode>
                <c:ptCount val="23"/>
                <c:pt idx="0">
                  <c:v>33.785511</c:v>
                </c:pt>
                <c:pt idx="1">
                  <c:v>32.362342666666663</c:v>
                </c:pt>
                <c:pt idx="2">
                  <c:v>34.518057333333331</c:v>
                </c:pt>
                <c:pt idx="3">
                  <c:v>36.776886999999995</c:v>
                </c:pt>
                <c:pt idx="4">
                  <c:v>34.276402333333337</c:v>
                </c:pt>
                <c:pt idx="5">
                  <c:v>32.759124333333332</c:v>
                </c:pt>
                <c:pt idx="6">
                  <c:v>36.08970033333334</c:v>
                </c:pt>
                <c:pt idx="7">
                  <c:v>33.112830666666667</c:v>
                </c:pt>
                <c:pt idx="8">
                  <c:v>30.148959000000001</c:v>
                </c:pt>
                <c:pt idx="9">
                  <c:v>32.746074999999998</c:v>
                </c:pt>
                <c:pt idx="10">
                  <c:v>31.682563000000002</c:v>
                </c:pt>
                <c:pt idx="11">
                  <c:v>29.032875999999998</c:v>
                </c:pt>
                <c:pt idx="12">
                  <c:v>22.98775633333333</c:v>
                </c:pt>
                <c:pt idx="13">
                  <c:v>17.635920733333329</c:v>
                </c:pt>
                <c:pt idx="14">
                  <c:v>12.846307499999998</c:v>
                </c:pt>
                <c:pt idx="15">
                  <c:v>5.5229518666666655</c:v>
                </c:pt>
                <c:pt idx="16">
                  <c:v>4.1863604033333335</c:v>
                </c:pt>
                <c:pt idx="17">
                  <c:v>2.46555269</c:v>
                </c:pt>
                <c:pt idx="18">
                  <c:v>1.6213505366666667</c:v>
                </c:pt>
                <c:pt idx="19">
                  <c:v>0.85478396333333362</c:v>
                </c:pt>
                <c:pt idx="20">
                  <c:v>0.86721141999999996</c:v>
                </c:pt>
                <c:pt idx="21">
                  <c:v>0.92932218000000011</c:v>
                </c:pt>
                <c:pt idx="22">
                  <c:v>0.82121684666666694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01C-44A1-A5DC-2DC4B4B679FC}"/>
            </c:ext>
          </c:extLst>
        </c:ser>
        <c:ser>
          <c:idx val="3"/>
          <c:order val="3"/>
          <c:tx>
            <c:strRef>
              <c:f>'Data Figure 8to13'!$B$128</c:f>
              <c:strCache>
                <c:ptCount val="1"/>
                <c:pt idx="0">
                  <c:v>Both taxes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Figure 8to13'!$C$124:$Y$124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8to13'!$C$128:$Y$128</c:f>
              <c:numCache>
                <c:formatCode>General</c:formatCode>
                <c:ptCount val="23"/>
                <c:pt idx="0">
                  <c:v>33.363188666666673</c:v>
                </c:pt>
                <c:pt idx="1">
                  <c:v>31.957809333333334</c:v>
                </c:pt>
                <c:pt idx="2">
                  <c:v>34.008085333333341</c:v>
                </c:pt>
                <c:pt idx="3">
                  <c:v>36.317184000000005</c:v>
                </c:pt>
                <c:pt idx="4">
                  <c:v>33.224365333333338</c:v>
                </c:pt>
                <c:pt idx="5">
                  <c:v>32.041460999999991</c:v>
                </c:pt>
                <c:pt idx="6">
                  <c:v>34.429879999999997</c:v>
                </c:pt>
                <c:pt idx="7">
                  <c:v>32.22979733333333</c:v>
                </c:pt>
                <c:pt idx="8">
                  <c:v>29.542593000000004</c:v>
                </c:pt>
                <c:pt idx="9">
                  <c:v>31.670710666666668</c:v>
                </c:pt>
                <c:pt idx="10">
                  <c:v>30.751803000000006</c:v>
                </c:pt>
                <c:pt idx="11">
                  <c:v>28.683853333333332</c:v>
                </c:pt>
                <c:pt idx="12">
                  <c:v>21.848304333333338</c:v>
                </c:pt>
                <c:pt idx="13">
                  <c:v>16.742631166666669</c:v>
                </c:pt>
                <c:pt idx="14">
                  <c:v>12.310771533333334</c:v>
                </c:pt>
                <c:pt idx="15">
                  <c:v>4.688182799999999</c:v>
                </c:pt>
                <c:pt idx="16">
                  <c:v>3.3877137433333351</c:v>
                </c:pt>
                <c:pt idx="17">
                  <c:v>1.977491933333333</c:v>
                </c:pt>
                <c:pt idx="18">
                  <c:v>1.3583082766666668</c:v>
                </c:pt>
                <c:pt idx="19">
                  <c:v>0.68978276333333333</c:v>
                </c:pt>
                <c:pt idx="20">
                  <c:v>0.69781239333333345</c:v>
                </c:pt>
                <c:pt idx="21">
                  <c:v>0.70476316999999999</c:v>
                </c:pt>
                <c:pt idx="22">
                  <c:v>0.65035602666666681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01C-44A1-A5DC-2DC4B4B679FC}"/>
            </c:ext>
          </c:extLst>
        </c:ser>
        <c:ser>
          <c:idx val="5"/>
          <c:order val="5"/>
          <c:tx>
            <c:strRef>
              <c:f>'Data Figure 8to13'!$B$130</c:f>
              <c:strCache>
                <c:ptCount val="1"/>
                <c:pt idx="0">
                  <c:v>Average Lifetime Income Tax Rate</c:v>
                </c:pt>
              </c:strCache>
            </c:strRef>
          </c:tx>
          <c:spPr>
            <a:ln w="1905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Figure 8to13'!$C$124:$Y$124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8to13'!$C$130:$Y$130</c:f>
              <c:numCache>
                <c:formatCode>General</c:formatCode>
                <c:ptCount val="23"/>
                <c:pt idx="0">
                  <c:v>0</c:v>
                </c:pt>
                <c:pt idx="1">
                  <c:v>1.4113067167339466</c:v>
                </c:pt>
                <c:pt idx="2">
                  <c:v>1.3169898104436666</c:v>
                </c:pt>
                <c:pt idx="3">
                  <c:v>1.2820943093481296</c:v>
                </c:pt>
                <c:pt idx="4">
                  <c:v>1.3064326386435046</c:v>
                </c:pt>
                <c:pt idx="5">
                  <c:v>1.3720135904914614</c:v>
                </c:pt>
                <c:pt idx="6">
                  <c:v>1.4187671295364837</c:v>
                </c:pt>
                <c:pt idx="7">
                  <c:v>1.46002761778806</c:v>
                </c:pt>
                <c:pt idx="8">
                  <c:v>1.5407755871494517</c:v>
                </c:pt>
                <c:pt idx="9">
                  <c:v>2.0688435679462658</c:v>
                </c:pt>
                <c:pt idx="10">
                  <c:v>6.7009237598624454</c:v>
                </c:pt>
                <c:pt idx="11">
                  <c:v>14.238401085450841</c:v>
                </c:pt>
                <c:pt idx="12">
                  <c:v>17.272303128452723</c:v>
                </c:pt>
                <c:pt idx="13">
                  <c:v>18.912411917673513</c:v>
                </c:pt>
                <c:pt idx="14">
                  <c:v>20.905616810860373</c:v>
                </c:pt>
                <c:pt idx="15">
                  <c:v>23.305582869335208</c:v>
                </c:pt>
                <c:pt idx="16">
                  <c:v>26.130865899907434</c:v>
                </c:pt>
                <c:pt idx="17">
                  <c:v>26.439814057646899</c:v>
                </c:pt>
                <c:pt idx="18">
                  <c:v>28.237859888526977</c:v>
                </c:pt>
                <c:pt idx="19">
                  <c:v>24.117456643209405</c:v>
                </c:pt>
                <c:pt idx="20">
                  <c:v>29.479107115436992</c:v>
                </c:pt>
                <c:pt idx="21">
                  <c:v>36.088415675406388</c:v>
                </c:pt>
                <c:pt idx="22">
                  <c:v>44.034115915948767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01C-44A1-A5DC-2DC4B4B67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8360056"/>
        <c:axId val="558362016"/>
      </c:scatterChart>
      <c:scatterChart>
        <c:scatterStyle val="lineMarker"/>
        <c:varyColors val="0"/>
        <c:ser>
          <c:idx val="4"/>
          <c:order val="4"/>
          <c:tx>
            <c:strRef>
              <c:f>'Data Figure 8to13'!$B$129</c:f>
              <c:strCache>
                <c:ptCount val="1"/>
                <c:pt idx="0">
                  <c:v>Average Estate Tax Rate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DotDot"/>
              <a:round/>
            </a:ln>
            <a:effectLst/>
          </c:spPr>
          <c:marker>
            <c:symbol val="none"/>
          </c:marker>
          <c:xVal>
            <c:numRef>
              <c:f>'Data Figure 8to13'!$C$124:$Y$124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8to13'!$C$129:$Y$129</c:f>
              <c:numCache>
                <c:formatCode>General</c:formatCode>
                <c:ptCount val="23"/>
                <c:pt idx="0">
                  <c:v>1.2500101991452128</c:v>
                </c:pt>
                <c:pt idx="1">
                  <c:v>1.2500130708088864</c:v>
                </c:pt>
                <c:pt idx="2">
                  <c:v>1.4774079846633148</c:v>
                </c:pt>
                <c:pt idx="3">
                  <c:v>1.2499791208314792</c:v>
                </c:pt>
                <c:pt idx="4">
                  <c:v>3.069262461984279</c:v>
                </c:pt>
                <c:pt idx="5">
                  <c:v>2.1907294656148268</c:v>
                </c:pt>
                <c:pt idx="6">
                  <c:v>4.599179624024452</c:v>
                </c:pt>
                <c:pt idx="7">
                  <c:v>2.6667456226898367</c:v>
                </c:pt>
                <c:pt idx="8">
                  <c:v>2.011256502162917</c:v>
                </c:pt>
                <c:pt idx="9">
                  <c:v>3.3137672615859981</c:v>
                </c:pt>
                <c:pt idx="10">
                  <c:v>2.9662516655405535</c:v>
                </c:pt>
                <c:pt idx="11">
                  <c:v>1.249998668571084</c:v>
                </c:pt>
                <c:pt idx="12">
                  <c:v>5.8002878782214218</c:v>
                </c:pt>
                <c:pt idx="13">
                  <c:v>5.3807373309769702</c:v>
                </c:pt>
                <c:pt idx="14">
                  <c:v>4.5169316642256536</c:v>
                </c:pt>
                <c:pt idx="15">
                  <c:v>16.764038900783561</c:v>
                </c:pt>
                <c:pt idx="16">
                  <c:v>21.07955192107287</c:v>
                </c:pt>
                <c:pt idx="17">
                  <c:v>22.318312239654414</c:v>
                </c:pt>
                <c:pt idx="18">
                  <c:v>19.379730940418881</c:v>
                </c:pt>
                <c:pt idx="19">
                  <c:v>23.65240038566029</c:v>
                </c:pt>
                <c:pt idx="20">
                  <c:v>24.955181883152743</c:v>
                </c:pt>
                <c:pt idx="21">
                  <c:v>31.444783997516488</c:v>
                </c:pt>
                <c:pt idx="22">
                  <c:v>27.116940374223265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01C-44A1-A5DC-2DC4B4B679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383984"/>
        <c:axId val="493382024"/>
      </c:scatterChart>
      <c:valAx>
        <c:axId val="558360056"/>
        <c:scaling>
          <c:orientation val="minMax"/>
          <c:max val="1957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362016"/>
        <c:crosses val="autoZero"/>
        <c:crossBetween val="midCat"/>
        <c:majorUnit val="10"/>
      </c:valAx>
      <c:valAx>
        <c:axId val="558362016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8360056"/>
        <c:crosses val="autoZero"/>
        <c:crossBetween val="midCat"/>
      </c:valAx>
      <c:valAx>
        <c:axId val="493382024"/>
        <c:scaling>
          <c:orientation val="minMax"/>
          <c:max val="80"/>
          <c:min val="0"/>
        </c:scaling>
        <c:delete val="0"/>
        <c:axPos val="r"/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383984"/>
        <c:crosses val="max"/>
        <c:crossBetween val="midCat"/>
      </c:valAx>
      <c:valAx>
        <c:axId val="4933839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338202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107818987317978E-2"/>
          <c:y val="0.41260566567110152"/>
          <c:w val="0.36954372876014219"/>
          <c:h val="0.36470775635804148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 13: The evolution of real wealth </a:t>
            </a:r>
          </a:p>
          <a:p>
            <a:pPr>
              <a:defRPr sz="1800"/>
            </a:pPr>
            <a:r>
              <a:rPr lang="en-US" sz="1800"/>
              <a:t>(Perfect foresight by cohort P99.5 inheritors)</a:t>
            </a:r>
          </a:p>
        </c:rich>
      </c:tx>
      <c:layout>
        <c:manualLayout>
          <c:xMode val="edge"/>
          <c:yMode val="edge"/>
          <c:x val="7.1139752016714145E-2"/>
          <c:y val="4.6438097745439097E-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0034972001849841E-2"/>
          <c:y val="7.2867432505778137E-2"/>
          <c:w val="0.9019329378905836"/>
          <c:h val="0.83208915478846579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Figure 8to13'!$B$134</c:f>
              <c:strCache>
                <c:ptCount val="1"/>
                <c:pt idx="0">
                  <c:v>Perfect Foresight Wealth (no taxes)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Figure 8to13'!$C$133:$EQ$133</c:f>
              <c:numCache>
                <c:formatCode>General</c:formatCode>
                <c:ptCount val="145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  <c:pt idx="140">
                  <c:v>1982</c:v>
                </c:pt>
                <c:pt idx="141">
                  <c:v>1983</c:v>
                </c:pt>
                <c:pt idx="142">
                  <c:v>1984</c:v>
                </c:pt>
                <c:pt idx="143">
                  <c:v>1985</c:v>
                </c:pt>
                <c:pt idx="144">
                  <c:v>1986</c:v>
                </c:pt>
              </c:numCache>
            </c:numRef>
          </c:xVal>
          <c:yVal>
            <c:numRef>
              <c:f>'Data Figure 8to13'!$C$134:$EQ$134</c:f>
              <c:numCache>
                <c:formatCode>General</c:formatCode>
                <c:ptCount val="145"/>
                <c:pt idx="0">
                  <c:v>0.62863832936351893</c:v>
                </c:pt>
                <c:pt idx="1">
                  <c:v>0.6647650374270081</c:v>
                </c:pt>
                <c:pt idx="2">
                  <c:v>0.65430433672938981</c:v>
                </c:pt>
                <c:pt idx="3">
                  <c:v>0.67576381268436281</c:v>
                </c:pt>
                <c:pt idx="4">
                  <c:v>0.6446100564827123</c:v>
                </c:pt>
                <c:pt idx="5">
                  <c:v>0.59008284284194734</c:v>
                </c:pt>
                <c:pt idx="6">
                  <c:v>0.6999541484675843</c:v>
                </c:pt>
                <c:pt idx="7">
                  <c:v>0.73003103722757667</c:v>
                </c:pt>
                <c:pt idx="8">
                  <c:v>0.75340109162629598</c:v>
                </c:pt>
                <c:pt idx="9">
                  <c:v>0.77189671055504483</c:v>
                </c:pt>
                <c:pt idx="10">
                  <c:v>0.75842846328458569</c:v>
                </c:pt>
                <c:pt idx="11">
                  <c:v>0.69490472313144858</c:v>
                </c:pt>
                <c:pt idx="12">
                  <c:v>0.6347523931930682</c:v>
                </c:pt>
                <c:pt idx="13">
                  <c:v>0.6082052546524207</c:v>
                </c:pt>
                <c:pt idx="14">
                  <c:v>0.61179148346958123</c:v>
                </c:pt>
                <c:pt idx="15">
                  <c:v>0.68053515943728848</c:v>
                </c:pt>
                <c:pt idx="16">
                  <c:v>0.76777539216052038</c:v>
                </c:pt>
                <c:pt idx="17">
                  <c:v>0.8290667203067118</c:v>
                </c:pt>
                <c:pt idx="18">
                  <c:v>0.76185377344512772</c:v>
                </c:pt>
                <c:pt idx="19">
                  <c:v>0.74151994285129341</c:v>
                </c:pt>
                <c:pt idx="20">
                  <c:v>0.77996842399442179</c:v>
                </c:pt>
                <c:pt idx="21">
                  <c:v>0.80951451437973165</c:v>
                </c:pt>
                <c:pt idx="22">
                  <c:v>0.85508714790993245</c:v>
                </c:pt>
                <c:pt idx="23">
                  <c:v>0.88345873000809882</c:v>
                </c:pt>
                <c:pt idx="24">
                  <c:v>0.86312745623163667</c:v>
                </c:pt>
                <c:pt idx="25">
                  <c:v>0.82795754694240153</c:v>
                </c:pt>
                <c:pt idx="26">
                  <c:v>0.83144789229449445</c:v>
                </c:pt>
                <c:pt idx="27">
                  <c:v>0.90927568328944308</c:v>
                </c:pt>
                <c:pt idx="28">
                  <c:v>0.90995723535767181</c:v>
                </c:pt>
                <c:pt idx="29">
                  <c:v>0.80108186731572617</c:v>
                </c:pt>
                <c:pt idx="30">
                  <c:v>0.89516723527498909</c:v>
                </c:pt>
                <c:pt idx="31">
                  <c:v>0.89032381122209103</c:v>
                </c:pt>
                <c:pt idx="32">
                  <c:v>0.89871608590034435</c:v>
                </c:pt>
                <c:pt idx="33">
                  <c:v>1.0406356434910298</c:v>
                </c:pt>
                <c:pt idx="34">
                  <c:v>1.0289589845180349</c:v>
                </c:pt>
                <c:pt idx="35">
                  <c:v>1.0326605672175655</c:v>
                </c:pt>
                <c:pt idx="36">
                  <c:v>1.0451782433339514</c:v>
                </c:pt>
                <c:pt idx="37">
                  <c:v>1.0863603123506458</c:v>
                </c:pt>
                <c:pt idx="38">
                  <c:v>1.0680474558754756</c:v>
                </c:pt>
                <c:pt idx="39">
                  <c:v>1.094310623854911</c:v>
                </c:pt>
                <c:pt idx="40">
                  <c:v>1.1264208429637053</c:v>
                </c:pt>
                <c:pt idx="41">
                  <c:v>1.1389791345081024</c:v>
                </c:pt>
                <c:pt idx="42">
                  <c:v>1.1908406234374933</c:v>
                </c:pt>
                <c:pt idx="43">
                  <c:v>1.2621225494791204</c:v>
                </c:pt>
                <c:pt idx="44">
                  <c:v>1.294713074357378</c:v>
                </c:pt>
                <c:pt idx="45">
                  <c:v>1.3359223022409339</c:v>
                </c:pt>
                <c:pt idx="46">
                  <c:v>1.4225623309041848</c:v>
                </c:pt>
                <c:pt idx="47">
                  <c:v>1.433055894197879</c:v>
                </c:pt>
                <c:pt idx="48">
                  <c:v>1.4360136599307991</c:v>
                </c:pt>
                <c:pt idx="49">
                  <c:v>1.4405692424752934</c:v>
                </c:pt>
                <c:pt idx="50">
                  <c:v>1.4829934263467366</c:v>
                </c:pt>
                <c:pt idx="51">
                  <c:v>1.5368604116968339</c:v>
                </c:pt>
                <c:pt idx="52">
                  <c:v>1.5218447925065575</c:v>
                </c:pt>
                <c:pt idx="53">
                  <c:v>1.5937161145718379</c:v>
                </c:pt>
                <c:pt idx="54">
                  <c:v>1.6521689951756697</c:v>
                </c:pt>
                <c:pt idx="55">
                  <c:v>1.7301287026681791</c:v>
                </c:pt>
                <c:pt idx="56">
                  <c:v>1.7773110749840337</c:v>
                </c:pt>
                <c:pt idx="57">
                  <c:v>1.8160238803442275</c:v>
                </c:pt>
                <c:pt idx="58">
                  <c:v>1.877584792687313</c:v>
                </c:pt>
                <c:pt idx="59">
                  <c:v>1.9008886330872501</c:v>
                </c:pt>
                <c:pt idx="60">
                  <c:v>1.8584391026578826</c:v>
                </c:pt>
                <c:pt idx="61">
                  <c:v>1.8463018537812801</c:v>
                </c:pt>
                <c:pt idx="62">
                  <c:v>1.9015921386478063</c:v>
                </c:pt>
                <c:pt idx="63">
                  <c:v>1.9255821048754596</c:v>
                </c:pt>
                <c:pt idx="64">
                  <c:v>1.9797373230055078</c:v>
                </c:pt>
                <c:pt idx="65">
                  <c:v>1.980659955614414</c:v>
                </c:pt>
                <c:pt idx="66">
                  <c:v>1.9700116958685763</c:v>
                </c:pt>
                <c:pt idx="67">
                  <c:v>1.9948955865768414</c:v>
                </c:pt>
                <c:pt idx="68">
                  <c:v>2.0057068442173649</c:v>
                </c:pt>
                <c:pt idx="69">
                  <c:v>1.9219369034825342</c:v>
                </c:pt>
                <c:pt idx="70">
                  <c:v>1.9912411965322527</c:v>
                </c:pt>
                <c:pt idx="71">
                  <c:v>1.9917714565812827</c:v>
                </c:pt>
                <c:pt idx="72">
                  <c:v>2.0219049462680179</c:v>
                </c:pt>
                <c:pt idx="73">
                  <c:v>1.7020000409046296</c:v>
                </c:pt>
                <c:pt idx="74">
                  <c:v>1.5510872145523411</c:v>
                </c:pt>
                <c:pt idx="75">
                  <c:v>1.4233262703156855</c:v>
                </c:pt>
                <c:pt idx="76">
                  <c:v>1.194248182512812</c:v>
                </c:pt>
                <c:pt idx="77">
                  <c:v>1.0414077551697474</c:v>
                </c:pt>
                <c:pt idx="78">
                  <c:v>0.82814263231852836</c:v>
                </c:pt>
                <c:pt idx="79">
                  <c:v>1.0915481016359216</c:v>
                </c:pt>
                <c:pt idx="80">
                  <c:v>0.99774369592171941</c:v>
                </c:pt>
                <c:pt idx="81">
                  <c:v>0.94727059408487946</c:v>
                </c:pt>
                <c:pt idx="82">
                  <c:v>1.0128738725512243</c:v>
                </c:pt>
                <c:pt idx="83">
                  <c:v>1.0710684898757199</c:v>
                </c:pt>
                <c:pt idx="84">
                  <c:v>0.87052212919432981</c:v>
                </c:pt>
                <c:pt idx="85">
                  <c:v>0.89256643460433116</c:v>
                </c:pt>
                <c:pt idx="86">
                  <c:v>0.99014330568316078</c:v>
                </c:pt>
                <c:pt idx="87">
                  <c:v>1.0723743796701009</c:v>
                </c:pt>
                <c:pt idx="88">
                  <c:v>1.1753617121987725</c:v>
                </c:pt>
                <c:pt idx="89">
                  <c:v>1.2438067749644426</c:v>
                </c:pt>
                <c:pt idx="90">
                  <c:v>1.1011715751853886</c:v>
                </c:pt>
                <c:pt idx="91">
                  <c:v>1.0782732500949745</c:v>
                </c:pt>
                <c:pt idx="92">
                  <c:v>1.1128983568442572</c:v>
                </c:pt>
                <c:pt idx="93">
                  <c:v>1.1521712802612534</c:v>
                </c:pt>
                <c:pt idx="94">
                  <c:v>1.0395670938425245</c:v>
                </c:pt>
                <c:pt idx="95">
                  <c:v>0.71819160704342144</c:v>
                </c:pt>
                <c:pt idx="96">
                  <c:v>0.71765816117562975</c:v>
                </c:pt>
                <c:pt idx="97">
                  <c:v>0.68234089722427682</c:v>
                </c:pt>
                <c:pt idx="98">
                  <c:v>0.61162934867035346</c:v>
                </c:pt>
                <c:pt idx="99">
                  <c:v>0.60131408453966051</c:v>
                </c:pt>
                <c:pt idx="100">
                  <c:v>0.6290670237054683</c:v>
                </c:pt>
                <c:pt idx="101">
                  <c:v>0.66131107836572767</c:v>
                </c:pt>
                <c:pt idx="102">
                  <c:v>0.58603099665628033</c:v>
                </c:pt>
                <c:pt idx="103">
                  <c:v>0.41904974143997253</c:v>
                </c:pt>
                <c:pt idx="104">
                  <c:v>0.24155858651275922</c:v>
                </c:pt>
                <c:pt idx="105">
                  <c:v>0.19518486862605552</c:v>
                </c:pt>
                <c:pt idx="106">
                  <c:v>0.15116439642770846</c:v>
                </c:pt>
                <c:pt idx="107">
                  <c:v>0.15769603094755522</c:v>
                </c:pt>
                <c:pt idx="108">
                  <c:v>0.14804472857442302</c:v>
                </c:pt>
                <c:pt idx="109">
                  <c:v>0.13087143050012176</c:v>
                </c:pt>
                <c:pt idx="110">
                  <c:v>0.14345072397977335</c:v>
                </c:pt>
                <c:pt idx="111">
                  <c:v>0.17464131876268996</c:v>
                </c:pt>
                <c:pt idx="112">
                  <c:v>0.193393601785743</c:v>
                </c:pt>
                <c:pt idx="113">
                  <c:v>0.23116267313240113</c:v>
                </c:pt>
                <c:pt idx="114">
                  <c:v>0.27311294641969724</c:v>
                </c:pt>
                <c:pt idx="115">
                  <c:v>0.30047655627270697</c:v>
                </c:pt>
                <c:pt idx="116">
                  <c:v>0.32427202128987892</c:v>
                </c:pt>
                <c:pt idx="117">
                  <c:v>0.32453224516333784</c:v>
                </c:pt>
                <c:pt idx="118">
                  <c:v>0.35655561093314853</c:v>
                </c:pt>
                <c:pt idx="119">
                  <c:v>0.39428344257188169</c:v>
                </c:pt>
                <c:pt idx="120">
                  <c:v>0.42873305249163285</c:v>
                </c:pt>
                <c:pt idx="121">
                  <c:v>0.4505648933268846</c:v>
                </c:pt>
                <c:pt idx="122">
                  <c:v>0.47016347358028565</c:v>
                </c:pt>
                <c:pt idx="123">
                  <c:v>0.47001540119504182</c:v>
                </c:pt>
                <c:pt idx="124">
                  <c:v>0.48177322860324973</c:v>
                </c:pt>
                <c:pt idx="125">
                  <c:v>0.46948096143073931</c:v>
                </c:pt>
                <c:pt idx="126">
                  <c:v>0.43670706598075898</c:v>
                </c:pt>
                <c:pt idx="127">
                  <c:v>0.44579902368841939</c:v>
                </c:pt>
                <c:pt idx="128">
                  <c:v>0.48042257400099242</c:v>
                </c:pt>
                <c:pt idx="129">
                  <c:v>0.47389361038287042</c:v>
                </c:pt>
                <c:pt idx="130">
                  <c:v>0.49671479441893057</c:v>
                </c:pt>
                <c:pt idx="131">
                  <c:v>0.50018904568341838</c:v>
                </c:pt>
                <c:pt idx="132">
                  <c:v>0.47325076182824832</c:v>
                </c:pt>
                <c:pt idx="133">
                  <c:v>0.43658137172754602</c:v>
                </c:pt>
                <c:pt idx="134">
                  <c:v>0.4202141949854119</c:v>
                </c:pt>
                <c:pt idx="135">
                  <c:v>0.43670141491599956</c:v>
                </c:pt>
                <c:pt idx="136">
                  <c:v>0.40577013356630665</c:v>
                </c:pt>
                <c:pt idx="137">
                  <c:v>0.4104809769828453</c:v>
                </c:pt>
                <c:pt idx="138">
                  <c:v>0.41704812331699925</c:v>
                </c:pt>
                <c:pt idx="139">
                  <c:v>0.41179593101233675</c:v>
                </c:pt>
                <c:pt idx="140">
                  <c:v>0.36238016339135615</c:v>
                </c:pt>
                <c:pt idx="141">
                  <c:v>0.34378144678644085</c:v>
                </c:pt>
                <c:pt idx="142">
                  <c:v>0.36329939215600776</c:v>
                </c:pt>
                <c:pt idx="143">
                  <c:v>0.39540156236071983</c:v>
                </c:pt>
                <c:pt idx="144">
                  <c:v>0.43717613870986194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20F-4548-9062-886BB9A9E8E6}"/>
            </c:ext>
          </c:extLst>
        </c:ser>
        <c:ser>
          <c:idx val="1"/>
          <c:order val="1"/>
          <c:tx>
            <c:strRef>
              <c:f>'Data Figure 8to13'!$B$135</c:f>
              <c:strCache>
                <c:ptCount val="1"/>
                <c:pt idx="0">
                  <c:v>Perfect Foresight Wealth (after Taxes)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8to13'!$C$133:$EQ$133</c:f>
              <c:numCache>
                <c:formatCode>General</c:formatCode>
                <c:ptCount val="145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  <c:pt idx="140">
                  <c:v>1982</c:v>
                </c:pt>
                <c:pt idx="141">
                  <c:v>1983</c:v>
                </c:pt>
                <c:pt idx="142">
                  <c:v>1984</c:v>
                </c:pt>
                <c:pt idx="143">
                  <c:v>1985</c:v>
                </c:pt>
                <c:pt idx="144">
                  <c:v>1986</c:v>
                </c:pt>
              </c:numCache>
            </c:numRef>
          </c:xVal>
          <c:yVal>
            <c:numRef>
              <c:f>'Data Figure 8to13'!$C$135:$EQ$135</c:f>
              <c:numCache>
                <c:formatCode>General</c:formatCode>
                <c:ptCount val="145"/>
                <c:pt idx="0">
                  <c:v>0.62863832936351893</c:v>
                </c:pt>
                <c:pt idx="1">
                  <c:v>0.64899974193546472</c:v>
                </c:pt>
                <c:pt idx="2">
                  <c:v>0.63305032366211533</c:v>
                </c:pt>
                <c:pt idx="3">
                  <c:v>0.64794098270389222</c:v>
                </c:pt>
                <c:pt idx="4">
                  <c:v>0.61251915926061928</c:v>
                </c:pt>
                <c:pt idx="5">
                  <c:v>0.56793059934951939</c:v>
                </c:pt>
                <c:pt idx="6">
                  <c:v>0.66931244983448979</c:v>
                </c:pt>
                <c:pt idx="7">
                  <c:v>0.69355887715852749</c:v>
                </c:pt>
                <c:pt idx="8">
                  <c:v>0.71114248262545188</c:v>
                </c:pt>
                <c:pt idx="9">
                  <c:v>0.72301007120331273</c:v>
                </c:pt>
                <c:pt idx="10">
                  <c:v>0.71858725418984526</c:v>
                </c:pt>
                <c:pt idx="11">
                  <c:v>0.65748316413930719</c:v>
                </c:pt>
                <c:pt idx="12">
                  <c:v>0.59978618115899451</c:v>
                </c:pt>
                <c:pt idx="13">
                  <c:v>0.57396632641707723</c:v>
                </c:pt>
                <c:pt idx="14">
                  <c:v>0.57666144310446021</c:v>
                </c:pt>
                <c:pt idx="15">
                  <c:v>0.64831015005732906</c:v>
                </c:pt>
                <c:pt idx="16">
                  <c:v>0.73132593189810113</c:v>
                </c:pt>
                <c:pt idx="17">
                  <c:v>0.78966665321688212</c:v>
                </c:pt>
                <c:pt idx="18">
                  <c:v>0.72565691438246083</c:v>
                </c:pt>
                <c:pt idx="19">
                  <c:v>0.70634339523163792</c:v>
                </c:pt>
                <c:pt idx="20">
                  <c:v>0.74803697131011126</c:v>
                </c:pt>
                <c:pt idx="21">
                  <c:v>0.77683753496717578</c:v>
                </c:pt>
                <c:pt idx="22">
                  <c:v>0.82110341255065245</c:v>
                </c:pt>
                <c:pt idx="23">
                  <c:v>0.84897482429618853</c:v>
                </c:pt>
                <c:pt idx="24">
                  <c:v>0.83010222482908114</c:v>
                </c:pt>
                <c:pt idx="25">
                  <c:v>0.79967373030968314</c:v>
                </c:pt>
                <c:pt idx="26">
                  <c:v>0.80428944019761883</c:v>
                </c:pt>
                <c:pt idx="27">
                  <c:v>0.88098872850726995</c:v>
                </c:pt>
                <c:pt idx="28">
                  <c:v>0.88305877046900672</c:v>
                </c:pt>
                <c:pt idx="29">
                  <c:v>0.77872726947574511</c:v>
                </c:pt>
                <c:pt idx="30">
                  <c:v>0.91158900093590201</c:v>
                </c:pt>
                <c:pt idx="31">
                  <c:v>0.90894887132364677</c:v>
                </c:pt>
                <c:pt idx="32">
                  <c:v>0.91960338575851686</c:v>
                </c:pt>
                <c:pt idx="33">
                  <c:v>1.0673523694147604</c:v>
                </c:pt>
                <c:pt idx="34">
                  <c:v>1.0578100584369186</c:v>
                </c:pt>
                <c:pt idx="35">
                  <c:v>1.084057601473563</c:v>
                </c:pt>
                <c:pt idx="36">
                  <c:v>1.0987545427087408</c:v>
                </c:pt>
                <c:pt idx="37">
                  <c:v>1.1436560943732101</c:v>
                </c:pt>
                <c:pt idx="38">
                  <c:v>1.1259579571620957</c:v>
                </c:pt>
                <c:pt idx="39">
                  <c:v>1.1552303264339565</c:v>
                </c:pt>
                <c:pt idx="40">
                  <c:v>1.1275684090488141</c:v>
                </c:pt>
                <c:pt idx="41">
                  <c:v>1.1395068255333995</c:v>
                </c:pt>
                <c:pt idx="42">
                  <c:v>1.1907001163913975</c:v>
                </c:pt>
                <c:pt idx="43">
                  <c:v>1.2612534187859386</c:v>
                </c:pt>
                <c:pt idx="44">
                  <c:v>1.2931170089070043</c:v>
                </c:pt>
                <c:pt idx="45">
                  <c:v>1.301116704794971</c:v>
                </c:pt>
                <c:pt idx="46">
                  <c:v>1.3820868832630755</c:v>
                </c:pt>
                <c:pt idx="47">
                  <c:v>1.3889382602833595</c:v>
                </c:pt>
                <c:pt idx="48">
                  <c:v>1.3885937596826792</c:v>
                </c:pt>
                <c:pt idx="49">
                  <c:v>1.3899472241504669</c:v>
                </c:pt>
                <c:pt idx="50">
                  <c:v>1.3993024350879353</c:v>
                </c:pt>
                <c:pt idx="51">
                  <c:v>1.4453872057033141</c:v>
                </c:pt>
                <c:pt idx="52">
                  <c:v>1.4265575093785983</c:v>
                </c:pt>
                <c:pt idx="53">
                  <c:v>1.4894163800694475</c:v>
                </c:pt>
                <c:pt idx="54">
                  <c:v>1.5393708783751712</c:v>
                </c:pt>
                <c:pt idx="55">
                  <c:v>1.5586617726403689</c:v>
                </c:pt>
                <c:pt idx="56">
                  <c:v>1.5945257224319238</c:v>
                </c:pt>
                <c:pt idx="57">
                  <c:v>1.6223083198551083</c:v>
                </c:pt>
                <c:pt idx="58">
                  <c:v>1.6700927460318182</c:v>
                </c:pt>
                <c:pt idx="59">
                  <c:v>1.6832148473722537</c:v>
                </c:pt>
                <c:pt idx="60">
                  <c:v>1.630131602308712</c:v>
                </c:pt>
                <c:pt idx="61">
                  <c:v>1.6122447565266509</c:v>
                </c:pt>
                <c:pt idx="62">
                  <c:v>1.6528087123247088</c:v>
                </c:pt>
                <c:pt idx="63">
                  <c:v>1.6658186193323798</c:v>
                </c:pt>
                <c:pt idx="64">
                  <c:v>1.7049379781674074</c:v>
                </c:pt>
                <c:pt idx="65">
                  <c:v>1.6817976154050145</c:v>
                </c:pt>
                <c:pt idx="66">
                  <c:v>1.6651575225265569</c:v>
                </c:pt>
                <c:pt idx="67">
                  <c:v>1.6784227064726678</c:v>
                </c:pt>
                <c:pt idx="68">
                  <c:v>1.6799157431506795</c:v>
                </c:pt>
                <c:pt idx="69">
                  <c:v>1.6029578343677404</c:v>
                </c:pt>
                <c:pt idx="70">
                  <c:v>1.6625531611751141</c:v>
                </c:pt>
                <c:pt idx="71">
                  <c:v>1.6553498013867813</c:v>
                </c:pt>
                <c:pt idx="72">
                  <c:v>1.6723969100239688</c:v>
                </c:pt>
                <c:pt idx="73">
                  <c:v>1.4010910173476099</c:v>
                </c:pt>
                <c:pt idx="74">
                  <c:v>1.2704333345472822</c:v>
                </c:pt>
                <c:pt idx="75">
                  <c:v>1.1906529429002213</c:v>
                </c:pt>
                <c:pt idx="76">
                  <c:v>0.99335307568179254</c:v>
                </c:pt>
                <c:pt idx="77">
                  <c:v>0.86154070649402326</c:v>
                </c:pt>
                <c:pt idx="78">
                  <c:v>0.68083963508321876</c:v>
                </c:pt>
                <c:pt idx="79">
                  <c:v>0.89210053197102857</c:v>
                </c:pt>
                <c:pt idx="80">
                  <c:v>0.76490752845477605</c:v>
                </c:pt>
                <c:pt idx="81">
                  <c:v>0.72101909801528619</c:v>
                </c:pt>
                <c:pt idx="82">
                  <c:v>0.76516596478148668</c:v>
                </c:pt>
                <c:pt idx="83">
                  <c:v>0.80311201398498211</c:v>
                </c:pt>
                <c:pt idx="84">
                  <c:v>0.64668828536138079</c:v>
                </c:pt>
                <c:pt idx="85">
                  <c:v>0.61006318031961382</c:v>
                </c:pt>
                <c:pt idx="86">
                  <c:v>0.67236842573130096</c:v>
                </c:pt>
                <c:pt idx="87">
                  <c:v>0.72371525469242337</c:v>
                </c:pt>
                <c:pt idx="88">
                  <c:v>0.78861964229755455</c:v>
                </c:pt>
                <c:pt idx="89">
                  <c:v>0.82956394253825216</c:v>
                </c:pt>
                <c:pt idx="90">
                  <c:v>0.71404845514451143</c:v>
                </c:pt>
                <c:pt idx="91">
                  <c:v>0.69313002692556236</c:v>
                </c:pt>
                <c:pt idx="92">
                  <c:v>0.70958438108933175</c:v>
                </c:pt>
                <c:pt idx="93">
                  <c:v>0.72892488244476195</c:v>
                </c:pt>
                <c:pt idx="94">
                  <c:v>0.65251912439065574</c:v>
                </c:pt>
                <c:pt idx="95">
                  <c:v>0.44426851580444082</c:v>
                </c:pt>
                <c:pt idx="96">
                  <c:v>0.44064486409092302</c:v>
                </c:pt>
                <c:pt idx="97">
                  <c:v>0.41559691049928754</c:v>
                </c:pt>
                <c:pt idx="98">
                  <c:v>0.36972941701672668</c:v>
                </c:pt>
                <c:pt idx="99">
                  <c:v>0.36133229391291427</c:v>
                </c:pt>
                <c:pt idx="100">
                  <c:v>0.37343880048230277</c:v>
                </c:pt>
                <c:pt idx="101">
                  <c:v>0.3912051273149531</c:v>
                </c:pt>
                <c:pt idx="102">
                  <c:v>0.34535275314154118</c:v>
                </c:pt>
                <c:pt idx="103">
                  <c:v>0.24600450120310013</c:v>
                </c:pt>
                <c:pt idx="104">
                  <c:v>0.17297764157900858</c:v>
                </c:pt>
                <c:pt idx="105">
                  <c:v>0.13955411923286756</c:v>
                </c:pt>
                <c:pt idx="106">
                  <c:v>0.10773494498742348</c:v>
                </c:pt>
                <c:pt idx="107">
                  <c:v>0.11196975502449052</c:v>
                </c:pt>
                <c:pt idx="108">
                  <c:v>0.1046309018017223</c:v>
                </c:pt>
                <c:pt idx="109">
                  <c:v>9.1983727274628904E-2</c:v>
                </c:pt>
                <c:pt idx="110">
                  <c:v>0.10078614765834086</c:v>
                </c:pt>
                <c:pt idx="111">
                  <c:v>0.12224896317024705</c:v>
                </c:pt>
                <c:pt idx="112">
                  <c:v>0.13482085019714224</c:v>
                </c:pt>
                <c:pt idx="113">
                  <c:v>0.16061054357545498</c:v>
                </c:pt>
                <c:pt idx="114">
                  <c:v>0.18929103916795761</c:v>
                </c:pt>
                <c:pt idx="115">
                  <c:v>0.20867692314278016</c:v>
                </c:pt>
                <c:pt idx="116">
                  <c:v>0.22491799656235828</c:v>
                </c:pt>
                <c:pt idx="117">
                  <c:v>0.22482690409064557</c:v>
                </c:pt>
                <c:pt idx="118">
                  <c:v>0.24674554369976445</c:v>
                </c:pt>
                <c:pt idx="119">
                  <c:v>0.27255487277726148</c:v>
                </c:pt>
                <c:pt idx="120">
                  <c:v>0.29833142554998127</c:v>
                </c:pt>
                <c:pt idx="121">
                  <c:v>0.31339142109433538</c:v>
                </c:pt>
                <c:pt idx="122">
                  <c:v>0.32687747052856436</c:v>
                </c:pt>
                <c:pt idx="123">
                  <c:v>0.32660635421440415</c:v>
                </c:pt>
                <c:pt idx="124">
                  <c:v>0.33459647159106476</c:v>
                </c:pt>
                <c:pt idx="125">
                  <c:v>0.33294242388255896</c:v>
                </c:pt>
                <c:pt idx="126">
                  <c:v>0.31015783598317115</c:v>
                </c:pt>
                <c:pt idx="127">
                  <c:v>0.31701280802150367</c:v>
                </c:pt>
                <c:pt idx="128">
                  <c:v>0.34203338827291191</c:v>
                </c:pt>
                <c:pt idx="129">
                  <c:v>0.33794321486591922</c:v>
                </c:pt>
                <c:pt idx="130">
                  <c:v>0.3649747149836774</c:v>
                </c:pt>
                <c:pt idx="131">
                  <c:v>0.36871697553381227</c:v>
                </c:pt>
                <c:pt idx="132">
                  <c:v>0.35003214511979874</c:v>
                </c:pt>
                <c:pt idx="133">
                  <c:v>0.32424208897672807</c:v>
                </c:pt>
                <c:pt idx="134">
                  <c:v>0.31344452505990855</c:v>
                </c:pt>
                <c:pt idx="135">
                  <c:v>0.32366743458144709</c:v>
                </c:pt>
                <c:pt idx="136">
                  <c:v>0.30212125232461995</c:v>
                </c:pt>
                <c:pt idx="137">
                  <c:v>0.30704999546614525</c:v>
                </c:pt>
                <c:pt idx="138">
                  <c:v>0.31320428670555034</c:v>
                </c:pt>
                <c:pt idx="139">
                  <c:v>0.31084587318245355</c:v>
                </c:pt>
                <c:pt idx="140">
                  <c:v>0.27946777744210283</c:v>
                </c:pt>
                <c:pt idx="141">
                  <c:v>0.26736826211831122</c:v>
                </c:pt>
                <c:pt idx="142">
                  <c:v>0.28443450046103419</c:v>
                </c:pt>
                <c:pt idx="143">
                  <c:v>0.31133547030099856</c:v>
                </c:pt>
                <c:pt idx="144">
                  <c:v>0.34606391445981927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20F-4548-9062-886BB9A9E8E6}"/>
            </c:ext>
          </c:extLst>
        </c:ser>
        <c:ser>
          <c:idx val="2"/>
          <c:order val="2"/>
          <c:tx>
            <c:strRef>
              <c:f>'Data Figure 8to13'!$B$136</c:f>
              <c:strCache>
                <c:ptCount val="1"/>
                <c:pt idx="0">
                  <c:v>Actual Wealth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'Data Figure 8to13'!$C$133:$EQ$133</c:f>
              <c:numCache>
                <c:formatCode>General</c:formatCode>
                <c:ptCount val="145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  <c:pt idx="140">
                  <c:v>1982</c:v>
                </c:pt>
                <c:pt idx="141">
                  <c:v>1983</c:v>
                </c:pt>
                <c:pt idx="142">
                  <c:v>1984</c:v>
                </c:pt>
                <c:pt idx="143">
                  <c:v>1985</c:v>
                </c:pt>
                <c:pt idx="144">
                  <c:v>1986</c:v>
                </c:pt>
              </c:numCache>
            </c:numRef>
          </c:xVal>
          <c:yVal>
            <c:numRef>
              <c:f>'Data Figure 8to13'!$C$136:$EQ$136</c:f>
              <c:numCache>
                <c:formatCode>General</c:formatCode>
                <c:ptCount val="145"/>
                <c:pt idx="0">
                  <c:v>0.62863832936351893</c:v>
                </c:pt>
                <c:pt idx="1">
                  <c:v>0.65222366372759433</c:v>
                </c:pt>
                <c:pt idx="2">
                  <c:v>0.62984910556519058</c:v>
                </c:pt>
                <c:pt idx="3">
                  <c:v>0.63823400765560889</c:v>
                </c:pt>
                <c:pt idx="4">
                  <c:v>0.5973245072281762</c:v>
                </c:pt>
                <c:pt idx="5">
                  <c:v>0.56200680343172482</c:v>
                </c:pt>
                <c:pt idx="6">
                  <c:v>0.67643665719049428</c:v>
                </c:pt>
                <c:pt idx="7">
                  <c:v>0.71500359935702162</c:v>
                </c:pt>
                <c:pt idx="8">
                  <c:v>0.7469938307102989</c:v>
                </c:pt>
                <c:pt idx="9">
                  <c:v>0.77219691270534463</c:v>
                </c:pt>
                <c:pt idx="10">
                  <c:v>0.7628423714620709</c:v>
                </c:pt>
                <c:pt idx="11">
                  <c:v>0.70962155767689494</c:v>
                </c:pt>
                <c:pt idx="12">
                  <c:v>0.65727919863945194</c:v>
                </c:pt>
                <c:pt idx="13">
                  <c:v>0.63746973159691311</c:v>
                </c:pt>
                <c:pt idx="14">
                  <c:v>0.64830652107427766</c:v>
                </c:pt>
                <c:pt idx="15">
                  <c:v>0.71625606989131763</c:v>
                </c:pt>
                <c:pt idx="16">
                  <c:v>0.78919290080702387</c:v>
                </c:pt>
                <c:pt idx="17">
                  <c:v>0.83303695085185869</c:v>
                </c:pt>
                <c:pt idx="18">
                  <c:v>0.74810693633984682</c:v>
                </c:pt>
                <c:pt idx="19">
                  <c:v>0.71182104778672739</c:v>
                </c:pt>
                <c:pt idx="20">
                  <c:v>0.73378148436738166</c:v>
                </c:pt>
                <c:pt idx="21">
                  <c:v>0.76500237001765015</c:v>
                </c:pt>
                <c:pt idx="22">
                  <c:v>0.81121089271935543</c:v>
                </c:pt>
                <c:pt idx="23">
                  <c:v>0.84015387180118739</c:v>
                </c:pt>
                <c:pt idx="24">
                  <c:v>0.82222519913500625</c:v>
                </c:pt>
                <c:pt idx="25">
                  <c:v>0.79616577609319361</c:v>
                </c:pt>
                <c:pt idx="26">
                  <c:v>0.82025447053561396</c:v>
                </c:pt>
                <c:pt idx="27">
                  <c:v>0.91806421669611482</c:v>
                </c:pt>
                <c:pt idx="28">
                  <c:v>0.9387931046721405</c:v>
                </c:pt>
                <c:pt idx="29">
                  <c:v>0.8423834226802519</c:v>
                </c:pt>
                <c:pt idx="30">
                  <c:v>0.94767758416496695</c:v>
                </c:pt>
                <c:pt idx="31">
                  <c:v>0.9284515027068232</c:v>
                </c:pt>
                <c:pt idx="32">
                  <c:v>0.92280219965939692</c:v>
                </c:pt>
                <c:pt idx="33">
                  <c:v>1.0521541701219597</c:v>
                </c:pt>
                <c:pt idx="34">
                  <c:v>1.0250299304572006</c:v>
                </c:pt>
                <c:pt idx="35">
                  <c:v>1.0104104372668896</c:v>
                </c:pt>
                <c:pt idx="36">
                  <c:v>1.0394656172390451</c:v>
                </c:pt>
                <c:pt idx="37">
                  <c:v>1.096890950611765</c:v>
                </c:pt>
                <c:pt idx="38">
                  <c:v>1.0935767934964506</c:v>
                </c:pt>
                <c:pt idx="39">
                  <c:v>0.97947662106540612</c:v>
                </c:pt>
                <c:pt idx="40">
                  <c:v>1.2020531640768157</c:v>
                </c:pt>
                <c:pt idx="41">
                  <c:v>1.1895436231072367</c:v>
                </c:pt>
                <c:pt idx="42">
                  <c:v>1.2160034909326394</c:v>
                </c:pt>
                <c:pt idx="43">
                  <c:v>1.2598673443129753</c:v>
                </c:pt>
                <c:pt idx="44">
                  <c:v>1.2636659393209542</c:v>
                </c:pt>
                <c:pt idx="45">
                  <c:v>1.2816999078739544</c:v>
                </c:pt>
                <c:pt idx="46">
                  <c:v>1.3752244375616567</c:v>
                </c:pt>
                <c:pt idx="47">
                  <c:v>1.394953170232021</c:v>
                </c:pt>
                <c:pt idx="48">
                  <c:v>1.4068605551800448</c:v>
                </c:pt>
                <c:pt idx="49">
                  <c:v>1.4203847180084384</c:v>
                </c:pt>
                <c:pt idx="50">
                  <c:v>1.4720329038806379</c:v>
                </c:pt>
                <c:pt idx="51">
                  <c:v>1.5263203682579434</c:v>
                </c:pt>
                <c:pt idx="52">
                  <c:v>1.5113395614996137</c:v>
                </c:pt>
                <c:pt idx="53">
                  <c:v>1.5834209401313493</c:v>
                </c:pt>
                <c:pt idx="54">
                  <c:v>1.6414212929210852</c:v>
                </c:pt>
                <c:pt idx="55">
                  <c:v>1.7201181539131198</c:v>
                </c:pt>
                <c:pt idx="56">
                  <c:v>1.6883780677920002</c:v>
                </c:pt>
                <c:pt idx="57">
                  <c:v>1.6571865359999998</c:v>
                </c:pt>
                <c:pt idx="58">
                  <c:v>1.649305944</c:v>
                </c:pt>
                <c:pt idx="59">
                  <c:v>1.633259056716418</c:v>
                </c:pt>
                <c:pt idx="60">
                  <c:v>1.6434961290614671</c:v>
                </c:pt>
                <c:pt idx="61">
                  <c:v>1.6365751186246795</c:v>
                </c:pt>
                <c:pt idx="62">
                  <c:v>1.6444171741075</c:v>
                </c:pt>
                <c:pt idx="63">
                  <c:v>1.6306525071880305</c:v>
                </c:pt>
                <c:pt idx="64">
                  <c:v>1.5945131066448333</c:v>
                </c:pt>
                <c:pt idx="65">
                  <c:v>1.5574952120212404</c:v>
                </c:pt>
                <c:pt idx="66">
                  <c:v>1.5418077361221116</c:v>
                </c:pt>
                <c:pt idx="67">
                  <c:v>1.5642657907061435</c:v>
                </c:pt>
                <c:pt idx="68">
                  <c:v>1.5360175074954479</c:v>
                </c:pt>
                <c:pt idx="69">
                  <c:v>1.4147437708996271</c:v>
                </c:pt>
                <c:pt idx="70">
                  <c:v>1.4477627891721883</c:v>
                </c:pt>
                <c:pt idx="71">
                  <c:v>1.4285183400431545</c:v>
                </c:pt>
                <c:pt idx="72">
                  <c:v>1.4568792437495695</c:v>
                </c:pt>
                <c:pt idx="73">
                  <c:v>1.2512553896006611</c:v>
                </c:pt>
                <c:pt idx="74">
                  <c:v>1.1385252821958114</c:v>
                </c:pt>
                <c:pt idx="75">
                  <c:v>0.96816214711867754</c:v>
                </c:pt>
                <c:pt idx="76">
                  <c:v>0.76019221337833698</c:v>
                </c:pt>
                <c:pt idx="77">
                  <c:v>0.61913736585025636</c:v>
                </c:pt>
                <c:pt idx="78">
                  <c:v>0.45860331950352506</c:v>
                </c:pt>
                <c:pt idx="79">
                  <c:v>0.5326452082589167</c:v>
                </c:pt>
                <c:pt idx="80">
                  <c:v>0.56375717522901958</c:v>
                </c:pt>
                <c:pt idx="81">
                  <c:v>0.58262993694086129</c:v>
                </c:pt>
                <c:pt idx="82">
                  <c:v>0.5771470823780086</c:v>
                </c:pt>
                <c:pt idx="83">
                  <c:v>0.59903687258262894</c:v>
                </c:pt>
                <c:pt idx="84">
                  <c:v>0.50744967573464039</c:v>
                </c:pt>
                <c:pt idx="85">
                  <c:v>0.53108806935933839</c:v>
                </c:pt>
                <c:pt idx="86">
                  <c:v>0.53844678949738289</c:v>
                </c:pt>
                <c:pt idx="87">
                  <c:v>0.51293898765274204</c:v>
                </c:pt>
                <c:pt idx="88">
                  <c:v>0.51474794887327113</c:v>
                </c:pt>
                <c:pt idx="89">
                  <c:v>0.54175635217507878</c:v>
                </c:pt>
                <c:pt idx="90">
                  <c:v>0.60139942957245884</c:v>
                </c:pt>
                <c:pt idx="91">
                  <c:v>0.61058658378401887</c:v>
                </c:pt>
                <c:pt idx="92">
                  <c:v>0.62619286546675412</c:v>
                </c:pt>
                <c:pt idx="93">
                  <c:v>0.67069816303308427</c:v>
                </c:pt>
                <c:pt idx="94">
                  <c:v>0.61372334879420853</c:v>
                </c:pt>
                <c:pt idx="95">
                  <c:v>0.47883824490958693</c:v>
                </c:pt>
                <c:pt idx="96">
                  <c:v>0.46622655669050417</c:v>
                </c:pt>
                <c:pt idx="97">
                  <c:v>0.4793063544539598</c:v>
                </c:pt>
                <c:pt idx="98">
                  <c:v>0.43950418342619668</c:v>
                </c:pt>
                <c:pt idx="99">
                  <c:v>0.40483501653489262</c:v>
                </c:pt>
                <c:pt idx="100">
                  <c:v>0.36218664423910824</c:v>
                </c:pt>
                <c:pt idx="101">
                  <c:v>0.39156132873184835</c:v>
                </c:pt>
                <c:pt idx="102">
                  <c:v>0.40188634658761485</c:v>
                </c:pt>
                <c:pt idx="103">
                  <c:v>0.32632123780346861</c:v>
                </c:pt>
                <c:pt idx="104">
                  <c:v>0.24997647712341287</c:v>
                </c:pt>
                <c:pt idx="105">
                  <c:v>0.1915073883902528</c:v>
                </c:pt>
                <c:pt idx="106">
                  <c:v>0.15132817368790724</c:v>
                </c:pt>
                <c:pt idx="107">
                  <c:v>0.16062853061520505</c:v>
                </c:pt>
                <c:pt idx="108">
                  <c:v>0.1705226627247968</c:v>
                </c:pt>
                <c:pt idx="109">
                  <c:v>0.16768649056464308</c:v>
                </c:pt>
                <c:pt idx="110">
                  <c:v>0.16867728627664197</c:v>
                </c:pt>
                <c:pt idx="111">
                  <c:v>0.20939444059251736</c:v>
                </c:pt>
                <c:pt idx="112">
                  <c:v>0.24620965165608899</c:v>
                </c:pt>
                <c:pt idx="113">
                  <c:v>0.28132715908705058</c:v>
                </c:pt>
                <c:pt idx="114">
                  <c:v>0.30579730161899815</c:v>
                </c:pt>
                <c:pt idx="115">
                  <c:v>0.3316572102630691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20F-4548-9062-886BB9A9E8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262672"/>
        <c:axId val="171263064"/>
      </c:scatterChart>
      <c:valAx>
        <c:axId val="171262672"/>
        <c:scaling>
          <c:orientation val="minMax"/>
          <c:max val="1957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63064"/>
        <c:crosses val="autoZero"/>
        <c:crossBetween val="midCat"/>
        <c:majorUnit val="10"/>
      </c:valAx>
      <c:valAx>
        <c:axId val="171263064"/>
        <c:scaling>
          <c:orientation val="minMax"/>
          <c:max val="2.2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Millions of 1902 francs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626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8.1402777396177808E-2"/>
          <c:y val="0.71152831738285616"/>
          <c:w val="0.49412388635981103"/>
          <c:h val="0.17944310530176497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2000"/>
              <a:t>Figure 14: The evolution of real wealth </a:t>
            </a:r>
          </a:p>
          <a:p>
            <a:pPr>
              <a:defRPr sz="2000"/>
            </a:pPr>
            <a:r>
              <a:rPr lang="en-US" sz="2000"/>
              <a:t>(Dynastic wealth program P99.5 inheritors</a:t>
            </a:r>
          </a:p>
        </c:rich>
      </c:tx>
      <c:layout>
        <c:manualLayout>
          <c:xMode val="edge"/>
          <c:yMode val="edge"/>
          <c:x val="0.15462816734055868"/>
          <c:y val="7.8753320258140483E-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673451730681599E-2"/>
          <c:y val="1.3555379545381935E-2"/>
          <c:w val="0.89535504784537201"/>
          <c:h val="0.8879327541528360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Figure 8to13'!$B$144</c:f>
              <c:strCache>
                <c:ptCount val="1"/>
                <c:pt idx="0">
                  <c:v>Dynasty no taxes (S=0.84)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Figure 8to13'!$C$143:$EQ$143</c:f>
              <c:numCache>
                <c:formatCode>General</c:formatCode>
                <c:ptCount val="145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  <c:pt idx="140">
                  <c:v>1982</c:v>
                </c:pt>
                <c:pt idx="141">
                  <c:v>1983</c:v>
                </c:pt>
                <c:pt idx="142">
                  <c:v>1984</c:v>
                </c:pt>
                <c:pt idx="143">
                  <c:v>1985</c:v>
                </c:pt>
                <c:pt idx="144">
                  <c:v>1986</c:v>
                </c:pt>
              </c:numCache>
            </c:numRef>
          </c:xVal>
          <c:yVal>
            <c:numRef>
              <c:f>'Data Figure 8to13'!$C$144:$EQ$144</c:f>
              <c:numCache>
                <c:formatCode>General</c:formatCode>
                <c:ptCount val="145"/>
                <c:pt idx="0">
                  <c:v>0.62863832936351893</c:v>
                </c:pt>
                <c:pt idx="1">
                  <c:v>0.68148502340695305</c:v>
                </c:pt>
                <c:pt idx="2">
                  <c:v>0.68763201831808374</c:v>
                </c:pt>
                <c:pt idx="3">
                  <c:v>0.72804692042328256</c:v>
                </c:pt>
                <c:pt idx="4">
                  <c:v>0.71195027186432502</c:v>
                </c:pt>
                <c:pt idx="5">
                  <c:v>0.69803282385268517</c:v>
                </c:pt>
                <c:pt idx="6">
                  <c:v>0.84551890921120076</c:v>
                </c:pt>
                <c:pt idx="7">
                  <c:v>0.90050310712917481</c:v>
                </c:pt>
                <c:pt idx="8">
                  <c:v>0.94898550267251025</c:v>
                </c:pt>
                <c:pt idx="9">
                  <c:v>0.9905813100847064</c:v>
                </c:pt>
                <c:pt idx="10">
                  <c:v>0.98910482257409604</c:v>
                </c:pt>
                <c:pt idx="11">
                  <c:v>0.9240478525459207</c:v>
                </c:pt>
                <c:pt idx="12">
                  <c:v>0.86071328167207573</c:v>
                </c:pt>
                <c:pt idx="13">
                  <c:v>0.84052314022646413</c:v>
                </c:pt>
                <c:pt idx="14">
                  <c:v>0.86709347375272772</c:v>
                </c:pt>
                <c:pt idx="15">
                  <c:v>0.97178124346100303</c:v>
                </c:pt>
                <c:pt idx="16">
                  <c:v>1.1191357468029965</c:v>
                </c:pt>
                <c:pt idx="17">
                  <c:v>1.2343743981354642</c:v>
                </c:pt>
                <c:pt idx="18">
                  <c:v>1.1599982478493092</c:v>
                </c:pt>
                <c:pt idx="19">
                  <c:v>1.1549209175618433</c:v>
                </c:pt>
                <c:pt idx="20">
                  <c:v>1.2426642748621639</c:v>
                </c:pt>
                <c:pt idx="21">
                  <c:v>1.3201744948706158</c:v>
                </c:pt>
                <c:pt idx="22">
                  <c:v>1.424337647232266</c:v>
                </c:pt>
                <c:pt idx="23">
                  <c:v>1.5030000034318192</c:v>
                </c:pt>
                <c:pt idx="24">
                  <c:v>1.4985306813383694</c:v>
                </c:pt>
                <c:pt idx="25">
                  <c:v>1.4841907960658118</c:v>
                </c:pt>
                <c:pt idx="26">
                  <c:v>1.5262705383524151</c:v>
                </c:pt>
                <c:pt idx="27">
                  <c:v>1.7082697214133733</c:v>
                </c:pt>
                <c:pt idx="28">
                  <c:v>1.7536313161547414</c:v>
                </c:pt>
                <c:pt idx="29">
                  <c:v>1.5826715310477264</c:v>
                </c:pt>
                <c:pt idx="30">
                  <c:v>1.7908443837980845</c:v>
                </c:pt>
                <c:pt idx="31">
                  <c:v>1.818534479355183</c:v>
                </c:pt>
                <c:pt idx="32">
                  <c:v>1.8739300208004064</c:v>
                </c:pt>
                <c:pt idx="33">
                  <c:v>2.2124452292578245</c:v>
                </c:pt>
                <c:pt idx="34">
                  <c:v>2.2350796710064991</c:v>
                </c:pt>
                <c:pt idx="35">
                  <c:v>2.2888444735840157</c:v>
                </c:pt>
                <c:pt idx="36">
                  <c:v>2.3773355422974354</c:v>
                </c:pt>
                <c:pt idx="37">
                  <c:v>2.5385320758910432</c:v>
                </c:pt>
                <c:pt idx="38">
                  <c:v>2.5636625962289039</c:v>
                </c:pt>
                <c:pt idx="39">
                  <c:v>2.6950484737826228</c:v>
                </c:pt>
                <c:pt idx="40">
                  <c:v>2.8849700341164266</c:v>
                </c:pt>
                <c:pt idx="41">
                  <c:v>2.9821516990241412</c:v>
                </c:pt>
                <c:pt idx="42">
                  <c:v>3.1816680765675245</c:v>
                </c:pt>
                <c:pt idx="43">
                  <c:v>3.4383295294208192</c:v>
                </c:pt>
                <c:pt idx="44">
                  <c:v>3.5926035535039622</c:v>
                </c:pt>
                <c:pt idx="45">
                  <c:v>3.7916405287886104</c:v>
                </c:pt>
                <c:pt idx="46">
                  <c:v>4.1068641429326478</c:v>
                </c:pt>
                <c:pt idx="47">
                  <c:v>4.218642709151152</c:v>
                </c:pt>
                <c:pt idx="48">
                  <c:v>4.3139027941364221</c:v>
                </c:pt>
                <c:pt idx="49">
                  <c:v>4.417182203663625</c:v>
                </c:pt>
                <c:pt idx="50">
                  <c:v>4.6432920107548936</c:v>
                </c:pt>
                <c:pt idx="51">
                  <c:v>4.9122918232439465</c:v>
                </c:pt>
                <c:pt idx="52">
                  <c:v>4.9630061143851778</c:v>
                </c:pt>
                <c:pt idx="53">
                  <c:v>5.3031198023964539</c:v>
                </c:pt>
                <c:pt idx="54">
                  <c:v>5.5991459858375423</c:v>
                </c:pt>
                <c:pt idx="55">
                  <c:v>5.9756295695759141</c:v>
                </c:pt>
                <c:pt idx="56">
                  <c:v>6.1413125313534067</c:v>
                </c:pt>
                <c:pt idx="57">
                  <c:v>6.3304492997026811</c:v>
                </c:pt>
                <c:pt idx="58">
                  <c:v>6.617260642369958</c:v>
                </c:pt>
                <c:pt idx="59">
                  <c:v>6.8813676820843019</c:v>
                </c:pt>
                <c:pt idx="60">
                  <c:v>7.2119199518459203</c:v>
                </c:pt>
                <c:pt idx="61">
                  <c:v>7.4764924951191478</c:v>
                </c:pt>
                <c:pt idx="62">
                  <c:v>7.7919870026559828</c:v>
                </c:pt>
                <c:pt idx="63">
                  <c:v>7.9836275189908932</c:v>
                </c:pt>
                <c:pt idx="64">
                  <c:v>8.082740581964476</c:v>
                </c:pt>
                <c:pt idx="65">
                  <c:v>8.192120484545498</c:v>
                </c:pt>
                <c:pt idx="66">
                  <c:v>8.2773920270406567</c:v>
                </c:pt>
                <c:pt idx="67">
                  <c:v>8.6180273576905595</c:v>
                </c:pt>
                <c:pt idx="68">
                  <c:v>8.715803196506668</c:v>
                </c:pt>
                <c:pt idx="69">
                  <c:v>8.3229808053444589</c:v>
                </c:pt>
                <c:pt idx="70">
                  <c:v>8.8503838395126913</c:v>
                </c:pt>
                <c:pt idx="71">
                  <c:v>9.0086235370187726</c:v>
                </c:pt>
                <c:pt idx="72">
                  <c:v>9.4798008953113921</c:v>
                </c:pt>
                <c:pt idx="73">
                  <c:v>8.3902161507598763</c:v>
                </c:pt>
                <c:pt idx="74">
                  <c:v>7.8392403827270654</c:v>
                </c:pt>
                <c:pt idx="75">
                  <c:v>6.9118241990004128</c:v>
                </c:pt>
                <c:pt idx="76">
                  <c:v>5.6579835801925924</c:v>
                </c:pt>
                <c:pt idx="77">
                  <c:v>4.8481136679943821</c:v>
                </c:pt>
                <c:pt idx="78">
                  <c:v>3.8220043614881987</c:v>
                </c:pt>
                <c:pt idx="79">
                  <c:v>4.8440436346069262</c:v>
                </c:pt>
                <c:pt idx="80">
                  <c:v>5.5438487317704608</c:v>
                </c:pt>
                <c:pt idx="81">
                  <c:v>5.4448817404671397</c:v>
                </c:pt>
                <c:pt idx="82">
                  <c:v>5.3139157632685512</c:v>
                </c:pt>
                <c:pt idx="83">
                  <c:v>5.5398594032875357</c:v>
                </c:pt>
                <c:pt idx="84">
                  <c:v>4.742586539318812</c:v>
                </c:pt>
                <c:pt idx="85">
                  <c:v>5.0721678642629202</c:v>
                </c:pt>
                <c:pt idx="86">
                  <c:v>5.8223524065122536</c:v>
                </c:pt>
                <c:pt idx="87">
                  <c:v>6.370453259738893</c:v>
                </c:pt>
                <c:pt idx="88">
                  <c:v>7.2201725199832767</c:v>
                </c:pt>
                <c:pt idx="89">
                  <c:v>8.4675171338155</c:v>
                </c:pt>
                <c:pt idx="90">
                  <c:v>10.283984873428107</c:v>
                </c:pt>
                <c:pt idx="91">
                  <c:v>11.334359164323555</c:v>
                </c:pt>
                <c:pt idx="92">
                  <c:v>12.36127070305316</c:v>
                </c:pt>
                <c:pt idx="93">
                  <c:v>13.595391239268729</c:v>
                </c:pt>
                <c:pt idx="94">
                  <c:v>12.468101293862718</c:v>
                </c:pt>
                <c:pt idx="95">
                  <c:v>9.7546550824384894</c:v>
                </c:pt>
                <c:pt idx="96">
                  <c:v>8.7812144123061735</c:v>
                </c:pt>
                <c:pt idx="97">
                  <c:v>8.5022868721834364</c:v>
                </c:pt>
                <c:pt idx="98">
                  <c:v>7.4833188568374069</c:v>
                </c:pt>
                <c:pt idx="99">
                  <c:v>6.8797296786011133</c:v>
                </c:pt>
                <c:pt idx="100">
                  <c:v>6.70739301719893</c:v>
                </c:pt>
                <c:pt idx="101">
                  <c:v>6.5948240279372525</c:v>
                </c:pt>
                <c:pt idx="102">
                  <c:v>6.5301576519772775</c:v>
                </c:pt>
                <c:pt idx="103">
                  <c:v>5.3742196303931751</c:v>
                </c:pt>
                <c:pt idx="104">
                  <c:v>4.29479788180904</c:v>
                </c:pt>
                <c:pt idx="105">
                  <c:v>3.5165020443476744</c:v>
                </c:pt>
                <c:pt idx="106">
                  <c:v>2.6016908980907503</c:v>
                </c:pt>
                <c:pt idx="107">
                  <c:v>2.6429377436574781</c:v>
                </c:pt>
                <c:pt idx="108">
                  <c:v>2.7408974185638328</c:v>
                </c:pt>
                <c:pt idx="109">
                  <c:v>2.6724253513814271</c:v>
                </c:pt>
                <c:pt idx="110">
                  <c:v>2.7726608401757495</c:v>
                </c:pt>
                <c:pt idx="111">
                  <c:v>3.2754128554344244</c:v>
                </c:pt>
                <c:pt idx="112">
                  <c:v>3.7316909429913339</c:v>
                </c:pt>
                <c:pt idx="113">
                  <c:v>4.2516963890559758</c:v>
                </c:pt>
                <c:pt idx="114">
                  <c:v>4.8452666080142004</c:v>
                </c:pt>
                <c:pt idx="115">
                  <c:v>5.7182352336294295</c:v>
                </c:pt>
                <c:pt idx="116">
                  <c:v>6.0363737199039624</c:v>
                </c:pt>
                <c:pt idx="117">
                  <c:v>6.7738746253642352</c:v>
                </c:pt>
                <c:pt idx="118">
                  <c:v>7.7625076971299993</c:v>
                </c:pt>
                <c:pt idx="119">
                  <c:v>8.8603385051526793</c:v>
                </c:pt>
                <c:pt idx="120">
                  <c:v>9.8546720066748072</c:v>
                </c:pt>
                <c:pt idx="121">
                  <c:v>10.830815912001999</c:v>
                </c:pt>
                <c:pt idx="122">
                  <c:v>11.773474320994348</c:v>
                </c:pt>
                <c:pt idx="123">
                  <c:v>12.84316100187219</c:v>
                </c:pt>
                <c:pt idx="124">
                  <c:v>13.809894763962248</c:v>
                </c:pt>
                <c:pt idx="125">
                  <c:v>14.576649526666888</c:v>
                </c:pt>
                <c:pt idx="126">
                  <c:v>14.721554898438045</c:v>
                </c:pt>
                <c:pt idx="127">
                  <c:v>14.593360463127482</c:v>
                </c:pt>
                <c:pt idx="128">
                  <c:v>14.791229383543122</c:v>
                </c:pt>
                <c:pt idx="129">
                  <c:v>15.002793874526914</c:v>
                </c:pt>
                <c:pt idx="130">
                  <c:v>15.141604945313954</c:v>
                </c:pt>
                <c:pt idx="131">
                  <c:v>15.250114443831952</c:v>
                </c:pt>
                <c:pt idx="132">
                  <c:v>14.711199501661161</c:v>
                </c:pt>
                <c:pt idx="133">
                  <c:v>14.420840907414227</c:v>
                </c:pt>
                <c:pt idx="134">
                  <c:v>14.253536723107047</c:v>
                </c:pt>
                <c:pt idx="135">
                  <c:v>14.229585504114956</c:v>
                </c:pt>
                <c:pt idx="136">
                  <c:v>14.226726863690946</c:v>
                </c:pt>
                <c:pt idx="137">
                  <c:v>14.1817650139017</c:v>
                </c:pt>
                <c:pt idx="138">
                  <c:v>13.99847402216081</c:v>
                </c:pt>
                <c:pt idx="139">
                  <c:v>13.914862546917259</c:v>
                </c:pt>
                <c:pt idx="140">
                  <c:v>14.075653936202652</c:v>
                </c:pt>
                <c:pt idx="141">
                  <c:v>14.495982898604996</c:v>
                </c:pt>
                <c:pt idx="142">
                  <c:v>15.416424680794664</c:v>
                </c:pt>
                <c:pt idx="143">
                  <c:v>16.90353362294838</c:v>
                </c:pt>
                <c:pt idx="144">
                  <c:v>19.17762417714151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64E-4AEF-BD67-C5BBA5117695}"/>
            </c:ext>
          </c:extLst>
        </c:ser>
        <c:ser>
          <c:idx val="1"/>
          <c:order val="1"/>
          <c:tx>
            <c:strRef>
              <c:f>'Data Figure 8to13'!$B$145</c:f>
              <c:strCache>
                <c:ptCount val="1"/>
                <c:pt idx="0">
                  <c:v>Dynasty  after taxes (S=0.71)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8to13'!$C$143:$EQ$143</c:f>
              <c:numCache>
                <c:formatCode>General</c:formatCode>
                <c:ptCount val="145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  <c:pt idx="140">
                  <c:v>1982</c:v>
                </c:pt>
                <c:pt idx="141">
                  <c:v>1983</c:v>
                </c:pt>
                <c:pt idx="142">
                  <c:v>1984</c:v>
                </c:pt>
                <c:pt idx="143">
                  <c:v>1985</c:v>
                </c:pt>
                <c:pt idx="144">
                  <c:v>1986</c:v>
                </c:pt>
              </c:numCache>
            </c:numRef>
          </c:xVal>
          <c:yVal>
            <c:numRef>
              <c:f>'Data Figure 8to13'!$C$145:$EQ$145</c:f>
              <c:numCache>
                <c:formatCode>General</c:formatCode>
                <c:ptCount val="145"/>
                <c:pt idx="0">
                  <c:v>0.62863832936351893</c:v>
                </c:pt>
                <c:pt idx="1">
                  <c:v>0.67781201125757895</c:v>
                </c:pt>
                <c:pt idx="2">
                  <c:v>0.68023970794456645</c:v>
                </c:pt>
                <c:pt idx="3">
                  <c:v>0.71633835073161933</c:v>
                </c:pt>
                <c:pt idx="4">
                  <c:v>0.69672507051784516</c:v>
                </c:pt>
                <c:pt idx="5">
                  <c:v>0.67969758754872311</c:v>
                </c:pt>
                <c:pt idx="6">
                  <c:v>0.81920258377137267</c:v>
                </c:pt>
                <c:pt idx="7">
                  <c:v>0.86812309453923142</c:v>
                </c:pt>
                <c:pt idx="8">
                  <c:v>0.91029839600073925</c:v>
                </c:pt>
                <c:pt idx="9">
                  <c:v>0.94545842146429093</c:v>
                </c:pt>
                <c:pt idx="10">
                  <c:v>0.93933981264833055</c:v>
                </c:pt>
                <c:pt idx="11">
                  <c:v>0.8731783877310435</c:v>
                </c:pt>
                <c:pt idx="12">
                  <c:v>0.80927313903470299</c:v>
                </c:pt>
                <c:pt idx="13">
                  <c:v>0.78634730179333412</c:v>
                </c:pt>
                <c:pt idx="14">
                  <c:v>0.80640268484578126</c:v>
                </c:pt>
                <c:pt idx="15">
                  <c:v>0.89855288483544971</c:v>
                </c:pt>
                <c:pt idx="16">
                  <c:v>1.0292262232283269</c:v>
                </c:pt>
                <c:pt idx="17">
                  <c:v>1.1291337845094469</c:v>
                </c:pt>
                <c:pt idx="18">
                  <c:v>1.0551931860771231</c:v>
                </c:pt>
                <c:pt idx="19">
                  <c:v>1.0447359217786847</c:v>
                </c:pt>
                <c:pt idx="20">
                  <c:v>1.1182792367495007</c:v>
                </c:pt>
                <c:pt idx="21">
                  <c:v>1.1810167344357949</c:v>
                </c:pt>
                <c:pt idx="22">
                  <c:v>1.2671237932156065</c:v>
                </c:pt>
                <c:pt idx="23">
                  <c:v>1.3295498600920053</c:v>
                </c:pt>
                <c:pt idx="24">
                  <c:v>1.3182715322141088</c:v>
                </c:pt>
                <c:pt idx="25">
                  <c:v>1.2977974636851137</c:v>
                </c:pt>
                <c:pt idx="26">
                  <c:v>1.3266652425656933</c:v>
                </c:pt>
                <c:pt idx="27">
                  <c:v>1.4761548033544705</c:v>
                </c:pt>
                <c:pt idx="28">
                  <c:v>1.506075207525714</c:v>
                </c:pt>
                <c:pt idx="29">
                  <c:v>1.3509383375189885</c:v>
                </c:pt>
                <c:pt idx="30">
                  <c:v>1.5196905569447094</c:v>
                </c:pt>
                <c:pt idx="31">
                  <c:v>1.4945286727406233</c:v>
                </c:pt>
                <c:pt idx="32">
                  <c:v>1.5306400507824376</c:v>
                </c:pt>
                <c:pt idx="33">
                  <c:v>1.7964786612481778</c:v>
                </c:pt>
                <c:pt idx="34">
                  <c:v>1.8037709573922898</c:v>
                </c:pt>
                <c:pt idx="35">
                  <c:v>1.8353680065318436</c:v>
                </c:pt>
                <c:pt idx="36">
                  <c:v>1.8937860204740842</c:v>
                </c:pt>
                <c:pt idx="37">
                  <c:v>2.0086619821220006</c:v>
                </c:pt>
                <c:pt idx="38">
                  <c:v>2.0150909400804764</c:v>
                </c:pt>
                <c:pt idx="39">
                  <c:v>2.1048836793124459</c:v>
                </c:pt>
                <c:pt idx="40">
                  <c:v>2.2398440818641623</c:v>
                </c:pt>
                <c:pt idx="41">
                  <c:v>2.3022249254233382</c:v>
                </c:pt>
                <c:pt idx="42">
                  <c:v>2.4427120479629214</c:v>
                </c:pt>
                <c:pt idx="43">
                  <c:v>2.6254712096768413</c:v>
                </c:pt>
                <c:pt idx="44">
                  <c:v>2.7289739345084922</c:v>
                </c:pt>
                <c:pt idx="45">
                  <c:v>2.8656712274818466</c:v>
                </c:pt>
                <c:pt idx="46">
                  <c:v>3.0885212403902789</c:v>
                </c:pt>
                <c:pt idx="47">
                  <c:v>3.1556786337092033</c:v>
                </c:pt>
                <c:pt idx="48">
                  <c:v>3.2091780136366426</c:v>
                </c:pt>
                <c:pt idx="49">
                  <c:v>3.2681988705765677</c:v>
                </c:pt>
                <c:pt idx="50">
                  <c:v>3.4172191359700337</c:v>
                </c:pt>
                <c:pt idx="51">
                  <c:v>3.5957684671633539</c:v>
                </c:pt>
                <c:pt idx="52">
                  <c:v>3.6136141649239981</c:v>
                </c:pt>
                <c:pt idx="53">
                  <c:v>3.8413075033738564</c:v>
                </c:pt>
                <c:pt idx="54">
                  <c:v>4.0359411210310965</c:v>
                </c:pt>
                <c:pt idx="55">
                  <c:v>4.2866369592225659</c:v>
                </c:pt>
                <c:pt idx="56">
                  <c:v>4.3844349772853883</c:v>
                </c:pt>
                <c:pt idx="57">
                  <c:v>4.4976580739930609</c:v>
                </c:pt>
                <c:pt idx="58">
                  <c:v>4.6804982782755609</c:v>
                </c:pt>
                <c:pt idx="59">
                  <c:v>4.8454485661378497</c:v>
                </c:pt>
                <c:pt idx="60">
                  <c:v>4.874380065583459</c:v>
                </c:pt>
                <c:pt idx="61">
                  <c:v>5.031269580011041</c:v>
                </c:pt>
                <c:pt idx="62">
                  <c:v>5.2202093605668338</c:v>
                </c:pt>
                <c:pt idx="63">
                  <c:v>5.3245201587647921</c:v>
                </c:pt>
                <c:pt idx="64">
                  <c:v>5.36565632340566</c:v>
                </c:pt>
                <c:pt idx="65">
                  <c:v>5.4131823817333977</c:v>
                </c:pt>
                <c:pt idx="66">
                  <c:v>5.4450191546966806</c:v>
                </c:pt>
                <c:pt idx="67">
                  <c:v>5.6421001302046108</c:v>
                </c:pt>
                <c:pt idx="68">
                  <c:v>5.6788956681450573</c:v>
                </c:pt>
                <c:pt idx="69">
                  <c:v>5.3974530623810937</c:v>
                </c:pt>
                <c:pt idx="70">
                  <c:v>5.7124185063479418</c:v>
                </c:pt>
                <c:pt idx="71">
                  <c:v>5.7869568557940809</c:v>
                </c:pt>
                <c:pt idx="72">
                  <c:v>6.0605230461265576</c:v>
                </c:pt>
                <c:pt idx="73">
                  <c:v>5.3380839254847956</c:v>
                </c:pt>
                <c:pt idx="74">
                  <c:v>4.9589363259610435</c:v>
                </c:pt>
                <c:pt idx="75">
                  <c:v>4.3396909164023674</c:v>
                </c:pt>
                <c:pt idx="76">
                  <c:v>3.5267445036798399</c:v>
                </c:pt>
                <c:pt idx="77">
                  <c:v>3.0001557382168729</c:v>
                </c:pt>
                <c:pt idx="78">
                  <c:v>2.347807017216847</c:v>
                </c:pt>
                <c:pt idx="79">
                  <c:v>2.951923110444064</c:v>
                </c:pt>
                <c:pt idx="80">
                  <c:v>3.3495369051368011</c:v>
                </c:pt>
                <c:pt idx="81">
                  <c:v>3.2549875252266038</c:v>
                </c:pt>
                <c:pt idx="82">
                  <c:v>3.1430853094127529</c:v>
                </c:pt>
                <c:pt idx="83">
                  <c:v>3.2397653400591735</c:v>
                </c:pt>
                <c:pt idx="84">
                  <c:v>2.745747086316161</c:v>
                </c:pt>
                <c:pt idx="85">
                  <c:v>2.9123222758628722</c:v>
                </c:pt>
                <c:pt idx="86">
                  <c:v>3.3140012411079209</c:v>
                </c:pt>
                <c:pt idx="87">
                  <c:v>3.5951791279752889</c:v>
                </c:pt>
                <c:pt idx="88">
                  <c:v>4.04015529976897</c:v>
                </c:pt>
                <c:pt idx="89">
                  <c:v>4.6920693830964897</c:v>
                </c:pt>
                <c:pt idx="90">
                  <c:v>4.5465169502178338</c:v>
                </c:pt>
                <c:pt idx="91">
                  <c:v>4.9683566775957777</c:v>
                </c:pt>
                <c:pt idx="92">
                  <c:v>5.3801935237534773</c:v>
                </c:pt>
                <c:pt idx="93">
                  <c:v>5.8770832607405881</c:v>
                </c:pt>
                <c:pt idx="94">
                  <c:v>5.3439123929679004</c:v>
                </c:pt>
                <c:pt idx="95">
                  <c:v>4.1422696490004496</c:v>
                </c:pt>
                <c:pt idx="96">
                  <c:v>3.6918582940502627</c:v>
                </c:pt>
                <c:pt idx="97">
                  <c:v>3.5407784298379377</c:v>
                </c:pt>
                <c:pt idx="98">
                  <c:v>3.0898034417304441</c:v>
                </c:pt>
                <c:pt idx="99">
                  <c:v>2.8184718544467824</c:v>
                </c:pt>
                <c:pt idx="100">
                  <c:v>2.7228598731569802</c:v>
                </c:pt>
                <c:pt idx="101">
                  <c:v>2.6554159963700799</c:v>
                </c:pt>
                <c:pt idx="102">
                  <c:v>2.6090009622981274</c:v>
                </c:pt>
                <c:pt idx="103">
                  <c:v>2.1316375091208415</c:v>
                </c:pt>
                <c:pt idx="104">
                  <c:v>1.6932377155662872</c:v>
                </c:pt>
                <c:pt idx="105">
                  <c:v>1.3793261382760764</c:v>
                </c:pt>
                <c:pt idx="106">
                  <c:v>1.0157826153447862</c:v>
                </c:pt>
                <c:pt idx="107">
                  <c:v>1.0275243324870764</c:v>
                </c:pt>
                <c:pt idx="108">
                  <c:v>1.0607695517973732</c:v>
                </c:pt>
                <c:pt idx="109">
                  <c:v>1.0297334466835151</c:v>
                </c:pt>
                <c:pt idx="110">
                  <c:v>1.0629843373835337</c:v>
                </c:pt>
                <c:pt idx="111">
                  <c:v>1.2475399447745132</c:v>
                </c:pt>
                <c:pt idx="112">
                  <c:v>1.4107804242308044</c:v>
                </c:pt>
                <c:pt idx="113">
                  <c:v>1.5942661600547219</c:v>
                </c:pt>
                <c:pt idx="114">
                  <c:v>1.7984696811019025</c:v>
                </c:pt>
                <c:pt idx="115">
                  <c:v>2.0950155017337586</c:v>
                </c:pt>
                <c:pt idx="116">
                  <c:v>2.1848172071699543</c:v>
                </c:pt>
                <c:pt idx="117">
                  <c:v>2.4238043183325977</c:v>
                </c:pt>
                <c:pt idx="118">
                  <c:v>2.7530287985287063</c:v>
                </c:pt>
                <c:pt idx="119">
                  <c:v>3.1131195251017747</c:v>
                </c:pt>
                <c:pt idx="120">
                  <c:v>2.3956917668537838</c:v>
                </c:pt>
                <c:pt idx="121">
                  <c:v>2.610247319519766</c:v>
                </c:pt>
                <c:pt idx="122">
                  <c:v>2.8137027238919754</c:v>
                </c:pt>
                <c:pt idx="123">
                  <c:v>3.0417422356989516</c:v>
                </c:pt>
                <c:pt idx="124">
                  <c:v>3.2385200986031446</c:v>
                </c:pt>
                <c:pt idx="125">
                  <c:v>3.3782481460666594</c:v>
                </c:pt>
                <c:pt idx="126">
                  <c:v>3.3725791361590822</c:v>
                </c:pt>
                <c:pt idx="127">
                  <c:v>3.3032804757589131</c:v>
                </c:pt>
                <c:pt idx="128">
                  <c:v>3.3027864051338676</c:v>
                </c:pt>
                <c:pt idx="129">
                  <c:v>3.3035705389377048</c:v>
                </c:pt>
                <c:pt idx="130">
                  <c:v>3.2770329506606508</c:v>
                </c:pt>
                <c:pt idx="131">
                  <c:v>3.243197100663247</c:v>
                </c:pt>
                <c:pt idx="132">
                  <c:v>3.0789838249999497</c:v>
                </c:pt>
                <c:pt idx="133">
                  <c:v>2.9557997676135916</c:v>
                </c:pt>
                <c:pt idx="134">
                  <c:v>2.8599465583528536</c:v>
                </c:pt>
                <c:pt idx="135">
                  <c:v>2.7918654084475794</c:v>
                </c:pt>
                <c:pt idx="136">
                  <c:v>2.7271727335537816</c:v>
                </c:pt>
                <c:pt idx="137">
                  <c:v>2.6463122292348964</c:v>
                </c:pt>
                <c:pt idx="138">
                  <c:v>2.5274745554837659</c:v>
                </c:pt>
                <c:pt idx="139">
                  <c:v>2.446816262674802</c:v>
                </c:pt>
                <c:pt idx="140">
                  <c:v>2.4005087474616227</c:v>
                </c:pt>
                <c:pt idx="141">
                  <c:v>2.3892864091877604</c:v>
                </c:pt>
                <c:pt idx="142">
                  <c:v>2.4701312775877522</c:v>
                </c:pt>
                <c:pt idx="143">
                  <c:v>2.6174347428639795</c:v>
                </c:pt>
                <c:pt idx="144">
                  <c:v>2.8652915739105005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C64E-4AEF-BD67-C5BBA5117695}"/>
            </c:ext>
          </c:extLst>
        </c:ser>
        <c:ser>
          <c:idx val="2"/>
          <c:order val="2"/>
          <c:tx>
            <c:strRef>
              <c:f>'Data Figure 8to13'!$B$146</c:f>
              <c:strCache>
                <c:ptCount val="1"/>
                <c:pt idx="0">
                  <c:v>Actual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Dot"/>
              <a:round/>
            </a:ln>
            <a:effectLst/>
          </c:spPr>
          <c:marker>
            <c:symbol val="none"/>
          </c:marker>
          <c:xVal>
            <c:numRef>
              <c:f>'Data Figure 8to13'!$C$143:$EQ$143</c:f>
              <c:numCache>
                <c:formatCode>General</c:formatCode>
                <c:ptCount val="145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  <c:pt idx="140">
                  <c:v>1982</c:v>
                </c:pt>
                <c:pt idx="141">
                  <c:v>1983</c:v>
                </c:pt>
                <c:pt idx="142">
                  <c:v>1984</c:v>
                </c:pt>
                <c:pt idx="143">
                  <c:v>1985</c:v>
                </c:pt>
                <c:pt idx="144">
                  <c:v>1986</c:v>
                </c:pt>
              </c:numCache>
            </c:numRef>
          </c:xVal>
          <c:yVal>
            <c:numRef>
              <c:f>'Data Figure 8to13'!$C$146:$EQ$146</c:f>
              <c:numCache>
                <c:formatCode>General</c:formatCode>
                <c:ptCount val="145"/>
                <c:pt idx="0">
                  <c:v>0.62863832936351893</c:v>
                </c:pt>
                <c:pt idx="1">
                  <c:v>0.65222366372759433</c:v>
                </c:pt>
                <c:pt idx="2">
                  <c:v>0.62984910556519058</c:v>
                </c:pt>
                <c:pt idx="3">
                  <c:v>0.63823400765560889</c:v>
                </c:pt>
                <c:pt idx="4">
                  <c:v>0.5973245072281762</c:v>
                </c:pt>
                <c:pt idx="5">
                  <c:v>0.56200680343172482</c:v>
                </c:pt>
                <c:pt idx="6">
                  <c:v>0.67643665719049428</c:v>
                </c:pt>
                <c:pt idx="7">
                  <c:v>0.71500359935702162</c:v>
                </c:pt>
                <c:pt idx="8">
                  <c:v>0.7469938307102989</c:v>
                </c:pt>
                <c:pt idx="9">
                  <c:v>0.77219691270534463</c:v>
                </c:pt>
                <c:pt idx="10">
                  <c:v>0.7628423714620709</c:v>
                </c:pt>
                <c:pt idx="11">
                  <c:v>0.70962155767689494</c:v>
                </c:pt>
                <c:pt idx="12">
                  <c:v>0.65727919863945194</c:v>
                </c:pt>
                <c:pt idx="13">
                  <c:v>0.63746973159691311</c:v>
                </c:pt>
                <c:pt idx="14">
                  <c:v>0.64830652107427766</c:v>
                </c:pt>
                <c:pt idx="15">
                  <c:v>0.71625606989131763</c:v>
                </c:pt>
                <c:pt idx="16">
                  <c:v>0.78919290080702387</c:v>
                </c:pt>
                <c:pt idx="17">
                  <c:v>0.83303695085185869</c:v>
                </c:pt>
                <c:pt idx="18">
                  <c:v>0.74810693633984682</c:v>
                </c:pt>
                <c:pt idx="19">
                  <c:v>0.71182104778672739</c:v>
                </c:pt>
                <c:pt idx="20">
                  <c:v>0.73378148436738166</c:v>
                </c:pt>
                <c:pt idx="21">
                  <c:v>0.76500237001765015</c:v>
                </c:pt>
                <c:pt idx="22">
                  <c:v>0.81121089271935543</c:v>
                </c:pt>
                <c:pt idx="23">
                  <c:v>0.84015387180118739</c:v>
                </c:pt>
                <c:pt idx="24">
                  <c:v>0.82222519913500625</c:v>
                </c:pt>
                <c:pt idx="25">
                  <c:v>0.79616577609319361</c:v>
                </c:pt>
                <c:pt idx="26">
                  <c:v>0.82025447053561396</c:v>
                </c:pt>
                <c:pt idx="27">
                  <c:v>0.91806421669611482</c:v>
                </c:pt>
                <c:pt idx="28">
                  <c:v>0.9387931046721405</c:v>
                </c:pt>
                <c:pt idx="29">
                  <c:v>0.8423834226802519</c:v>
                </c:pt>
                <c:pt idx="30">
                  <c:v>0.94767758416496695</c:v>
                </c:pt>
                <c:pt idx="31">
                  <c:v>0.9284515027068232</c:v>
                </c:pt>
                <c:pt idx="32">
                  <c:v>0.92280219965939692</c:v>
                </c:pt>
                <c:pt idx="33">
                  <c:v>1.0521541701219597</c:v>
                </c:pt>
                <c:pt idx="34">
                  <c:v>1.0250299304572006</c:v>
                </c:pt>
                <c:pt idx="35">
                  <c:v>1.0104104372668896</c:v>
                </c:pt>
                <c:pt idx="36">
                  <c:v>1.0394656172390451</c:v>
                </c:pt>
                <c:pt idx="37">
                  <c:v>1.096890950611765</c:v>
                </c:pt>
                <c:pt idx="38">
                  <c:v>1.0935767934964506</c:v>
                </c:pt>
                <c:pt idx="39">
                  <c:v>0.97947662106540612</c:v>
                </c:pt>
                <c:pt idx="40">
                  <c:v>1.2020531640768157</c:v>
                </c:pt>
                <c:pt idx="41">
                  <c:v>1.1895436231072367</c:v>
                </c:pt>
                <c:pt idx="42">
                  <c:v>1.2160034909326394</c:v>
                </c:pt>
                <c:pt idx="43">
                  <c:v>1.2598673443129753</c:v>
                </c:pt>
                <c:pt idx="44">
                  <c:v>1.2636659393209542</c:v>
                </c:pt>
                <c:pt idx="45">
                  <c:v>1.2816999078739544</c:v>
                </c:pt>
                <c:pt idx="46">
                  <c:v>1.3752244375616567</c:v>
                </c:pt>
                <c:pt idx="47">
                  <c:v>1.394953170232021</c:v>
                </c:pt>
                <c:pt idx="48">
                  <c:v>1.4068605551800448</c:v>
                </c:pt>
                <c:pt idx="49">
                  <c:v>1.4203847180084384</c:v>
                </c:pt>
                <c:pt idx="50">
                  <c:v>1.4720329038806379</c:v>
                </c:pt>
                <c:pt idx="51">
                  <c:v>1.5263203682579434</c:v>
                </c:pt>
                <c:pt idx="52">
                  <c:v>1.5113395614996137</c:v>
                </c:pt>
                <c:pt idx="53">
                  <c:v>1.5834209401313493</c:v>
                </c:pt>
                <c:pt idx="54">
                  <c:v>1.6414212929210852</c:v>
                </c:pt>
                <c:pt idx="55">
                  <c:v>1.7201181539131198</c:v>
                </c:pt>
                <c:pt idx="56">
                  <c:v>1.6883780677920002</c:v>
                </c:pt>
                <c:pt idx="57">
                  <c:v>1.6571865359999998</c:v>
                </c:pt>
                <c:pt idx="58">
                  <c:v>1.649305944</c:v>
                </c:pt>
                <c:pt idx="59">
                  <c:v>1.633259056716418</c:v>
                </c:pt>
                <c:pt idx="60">
                  <c:v>1.6434961290614671</c:v>
                </c:pt>
                <c:pt idx="61">
                  <c:v>1.6365751186246795</c:v>
                </c:pt>
                <c:pt idx="62">
                  <c:v>1.6444171741075</c:v>
                </c:pt>
                <c:pt idx="63">
                  <c:v>1.6306525071880305</c:v>
                </c:pt>
                <c:pt idx="64">
                  <c:v>1.5945131066448333</c:v>
                </c:pt>
                <c:pt idx="65">
                  <c:v>1.5574952120212404</c:v>
                </c:pt>
                <c:pt idx="66">
                  <c:v>1.5418077361221116</c:v>
                </c:pt>
                <c:pt idx="67">
                  <c:v>1.5642657907061435</c:v>
                </c:pt>
                <c:pt idx="68">
                  <c:v>1.5360175074954479</c:v>
                </c:pt>
                <c:pt idx="69">
                  <c:v>1.4147437708996271</c:v>
                </c:pt>
                <c:pt idx="70">
                  <c:v>1.4477627891721883</c:v>
                </c:pt>
                <c:pt idx="71">
                  <c:v>1.4285183400431545</c:v>
                </c:pt>
                <c:pt idx="72">
                  <c:v>1.4568792437495695</c:v>
                </c:pt>
                <c:pt idx="73">
                  <c:v>1.2512553896006611</c:v>
                </c:pt>
                <c:pt idx="74">
                  <c:v>1.1385252821958114</c:v>
                </c:pt>
                <c:pt idx="75">
                  <c:v>0.96816214711867754</c:v>
                </c:pt>
                <c:pt idx="76">
                  <c:v>0.76019221337833698</c:v>
                </c:pt>
                <c:pt idx="77">
                  <c:v>0.61913736585025636</c:v>
                </c:pt>
                <c:pt idx="78">
                  <c:v>0.45860331950352506</c:v>
                </c:pt>
                <c:pt idx="79">
                  <c:v>0.5326452082589167</c:v>
                </c:pt>
                <c:pt idx="80">
                  <c:v>0.56375717522901958</c:v>
                </c:pt>
                <c:pt idx="81">
                  <c:v>0.58262993694086129</c:v>
                </c:pt>
                <c:pt idx="82">
                  <c:v>0.5771470823780086</c:v>
                </c:pt>
                <c:pt idx="83">
                  <c:v>0.59903687258262894</c:v>
                </c:pt>
                <c:pt idx="84">
                  <c:v>0.50744967573464039</c:v>
                </c:pt>
                <c:pt idx="85">
                  <c:v>0.53108806935933839</c:v>
                </c:pt>
                <c:pt idx="86">
                  <c:v>0.53844678949738289</c:v>
                </c:pt>
                <c:pt idx="87">
                  <c:v>0.51293898765274204</c:v>
                </c:pt>
                <c:pt idx="88">
                  <c:v>0.51474794887327113</c:v>
                </c:pt>
                <c:pt idx="89">
                  <c:v>0.54175635217507878</c:v>
                </c:pt>
                <c:pt idx="90">
                  <c:v>0.60139942957245884</c:v>
                </c:pt>
                <c:pt idx="91">
                  <c:v>0.61058658378401887</c:v>
                </c:pt>
                <c:pt idx="92">
                  <c:v>0.62619286546675412</c:v>
                </c:pt>
                <c:pt idx="93">
                  <c:v>0.67069816303308427</c:v>
                </c:pt>
                <c:pt idx="94">
                  <c:v>0.61372334879420853</c:v>
                </c:pt>
                <c:pt idx="95">
                  <c:v>0.47883824490958693</c:v>
                </c:pt>
                <c:pt idx="96">
                  <c:v>0.46622655669050417</c:v>
                </c:pt>
                <c:pt idx="97">
                  <c:v>0.4793063544539598</c:v>
                </c:pt>
                <c:pt idx="98">
                  <c:v>0.43950418342619668</c:v>
                </c:pt>
                <c:pt idx="99">
                  <c:v>0.40483501653489262</c:v>
                </c:pt>
                <c:pt idx="100">
                  <c:v>0.36218664423910824</c:v>
                </c:pt>
                <c:pt idx="101">
                  <c:v>0.39156132873184835</c:v>
                </c:pt>
                <c:pt idx="102">
                  <c:v>0.40188634658761485</c:v>
                </c:pt>
                <c:pt idx="103">
                  <c:v>0.32632123780346861</c:v>
                </c:pt>
                <c:pt idx="104">
                  <c:v>0.24997647712341287</c:v>
                </c:pt>
                <c:pt idx="105">
                  <c:v>0.1915073883902528</c:v>
                </c:pt>
                <c:pt idx="106">
                  <c:v>0.15132817368790724</c:v>
                </c:pt>
                <c:pt idx="107">
                  <c:v>0.16062853061520505</c:v>
                </c:pt>
                <c:pt idx="108">
                  <c:v>0.1705226627247968</c:v>
                </c:pt>
                <c:pt idx="109">
                  <c:v>0.16768649056464308</c:v>
                </c:pt>
                <c:pt idx="110">
                  <c:v>0.16867728627664197</c:v>
                </c:pt>
                <c:pt idx="111">
                  <c:v>0.20939444059251736</c:v>
                </c:pt>
                <c:pt idx="112">
                  <c:v>0.24620965165608899</c:v>
                </c:pt>
                <c:pt idx="113">
                  <c:v>0.28132715908705058</c:v>
                </c:pt>
                <c:pt idx="114">
                  <c:v>0.30579730161899815</c:v>
                </c:pt>
                <c:pt idx="115">
                  <c:v>0.3316572102630691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C64E-4AEF-BD67-C5BBA5117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263456"/>
        <c:axId val="171268944"/>
      </c:scatterChart>
      <c:valAx>
        <c:axId val="171263456"/>
        <c:scaling>
          <c:orientation val="minMax"/>
          <c:max val="1957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68944"/>
        <c:crosses val="autoZero"/>
        <c:crossBetween val="midCat"/>
        <c:majorUnit val="10"/>
      </c:valAx>
      <c:valAx>
        <c:axId val="171268944"/>
        <c:scaling>
          <c:orientation val="minMax"/>
          <c:max val="14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100"/>
                  <a:t>Millions of 1907 Francs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1263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8875486718006389E-2"/>
          <c:y val="0.30775074587212059"/>
          <c:w val="0.33015848571485956"/>
          <c:h val="0.22588120304720408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 2: Inheritance in Paris, 1872-1952 </a:t>
            </a:r>
          </a:p>
        </c:rich>
      </c:tx>
      <c:layout>
        <c:manualLayout>
          <c:xMode val="edge"/>
          <c:yMode val="edge"/>
          <c:x val="0.31641658639564862"/>
          <c:y val="2.9008617133843343E-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1801670423214396E-2"/>
          <c:y val="2.8213869209605703E-2"/>
          <c:w val="0.87702407622884193"/>
          <c:h val="0.86948872117588349"/>
        </c:manualLayout>
      </c:layout>
      <c:scatterChart>
        <c:scatterStyle val="lineMarker"/>
        <c:varyColors val="0"/>
        <c:ser>
          <c:idx val="2"/>
          <c:order val="0"/>
          <c:tx>
            <c:strRef>
              <c:f>'Data Fig 1-2'!$Q$42</c:f>
              <c:strCache>
                <c:ptCount val="1"/>
                <c:pt idx="0">
                  <c:v>Inherited wealth share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 1-2'!$N$43:$N$56</c:f>
              <c:numCache>
                <c:formatCode>General</c:formatCode>
                <c:ptCount val="14"/>
                <c:pt idx="0">
                  <c:v>1872</c:v>
                </c:pt>
                <c:pt idx="1">
                  <c:v>1882</c:v>
                </c:pt>
                <c:pt idx="2">
                  <c:v>1892</c:v>
                </c:pt>
                <c:pt idx="3">
                  <c:v>1897</c:v>
                </c:pt>
                <c:pt idx="4">
                  <c:v>1907</c:v>
                </c:pt>
                <c:pt idx="5">
                  <c:v>1912</c:v>
                </c:pt>
                <c:pt idx="6">
                  <c:v>1922</c:v>
                </c:pt>
                <c:pt idx="7">
                  <c:v>1927</c:v>
                </c:pt>
                <c:pt idx="8">
                  <c:v>1932</c:v>
                </c:pt>
                <c:pt idx="9">
                  <c:v>1937</c:v>
                </c:pt>
                <c:pt idx="10">
                  <c:v>1942</c:v>
                </c:pt>
                <c:pt idx="11">
                  <c:v>1947</c:v>
                </c:pt>
                <c:pt idx="12">
                  <c:v>1952</c:v>
                </c:pt>
                <c:pt idx="13">
                  <c:v>1957</c:v>
                </c:pt>
              </c:numCache>
            </c:numRef>
          </c:xVal>
          <c:yVal>
            <c:numRef>
              <c:f>'Data Fig 1-2'!$Q$43:$Q$56</c:f>
              <c:numCache>
                <c:formatCode>0%</c:formatCode>
                <c:ptCount val="14"/>
                <c:pt idx="0">
                  <c:v>0.70322392400917833</c:v>
                </c:pt>
                <c:pt idx="1">
                  <c:v>0.69322765451002222</c:v>
                </c:pt>
                <c:pt idx="2">
                  <c:v>0.66535354793457424</c:v>
                </c:pt>
                <c:pt idx="3">
                  <c:v>0.72257820857316113</c:v>
                </c:pt>
                <c:pt idx="4">
                  <c:v>0.7057035928311044</c:v>
                </c:pt>
                <c:pt idx="5">
                  <c:v>0.70381130123203772</c:v>
                </c:pt>
                <c:pt idx="6">
                  <c:v>0.63136642323473358</c:v>
                </c:pt>
                <c:pt idx="7">
                  <c:v>0.58623376114070991</c:v>
                </c:pt>
                <c:pt idx="8">
                  <c:v>0.60056886310264479</c:v>
                </c:pt>
                <c:pt idx="9">
                  <c:v>0.62605025197340591</c:v>
                </c:pt>
                <c:pt idx="10">
                  <c:v>0.64943827518481245</c:v>
                </c:pt>
                <c:pt idx="11">
                  <c:v>0.44763895212467231</c:v>
                </c:pt>
                <c:pt idx="12">
                  <c:v>0.48689588722653387</c:v>
                </c:pt>
                <c:pt idx="13" formatCode="General">
                  <c:v>0.59206815486610587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EE9-47D2-8F2B-F17A42F8A0CD}"/>
            </c:ext>
          </c:extLst>
        </c:ser>
        <c:ser>
          <c:idx val="1"/>
          <c:order val="1"/>
          <c:tx>
            <c:strRef>
              <c:f>'Data Fig 1-2'!$P$42</c:f>
              <c:strCache>
                <c:ptCount val="1"/>
                <c:pt idx="0">
                  <c:v>Rentiers wealth share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'Data Fig 1-2'!$N$43:$N$56</c:f>
              <c:numCache>
                <c:formatCode>General</c:formatCode>
                <c:ptCount val="14"/>
                <c:pt idx="0">
                  <c:v>1872</c:v>
                </c:pt>
                <c:pt idx="1">
                  <c:v>1882</c:v>
                </c:pt>
                <c:pt idx="2">
                  <c:v>1892</c:v>
                </c:pt>
                <c:pt idx="3">
                  <c:v>1897</c:v>
                </c:pt>
                <c:pt idx="4">
                  <c:v>1907</c:v>
                </c:pt>
                <c:pt idx="5">
                  <c:v>1912</c:v>
                </c:pt>
                <c:pt idx="6">
                  <c:v>1922</c:v>
                </c:pt>
                <c:pt idx="7">
                  <c:v>1927</c:v>
                </c:pt>
                <c:pt idx="8">
                  <c:v>1932</c:v>
                </c:pt>
                <c:pt idx="9">
                  <c:v>1937</c:v>
                </c:pt>
                <c:pt idx="10">
                  <c:v>1942</c:v>
                </c:pt>
                <c:pt idx="11">
                  <c:v>1947</c:v>
                </c:pt>
                <c:pt idx="12">
                  <c:v>1952</c:v>
                </c:pt>
                <c:pt idx="13">
                  <c:v>1957</c:v>
                </c:pt>
              </c:numCache>
            </c:numRef>
          </c:xVal>
          <c:yVal>
            <c:numRef>
              <c:f>'Data Fig 1-2'!$P$43:$P$56</c:f>
              <c:numCache>
                <c:formatCode>0%</c:formatCode>
                <c:ptCount val="14"/>
                <c:pt idx="0">
                  <c:v>0.60834125449139154</c:v>
                </c:pt>
                <c:pt idx="1">
                  <c:v>0.59627697831438953</c:v>
                </c:pt>
                <c:pt idx="2">
                  <c:v>0.56405999662430306</c:v>
                </c:pt>
                <c:pt idx="3">
                  <c:v>0.63363558099756323</c:v>
                </c:pt>
                <c:pt idx="4">
                  <c:v>0.62206656369927948</c:v>
                </c:pt>
                <c:pt idx="5">
                  <c:v>0.61024629406016995</c:v>
                </c:pt>
                <c:pt idx="6">
                  <c:v>0.52292002783549907</c:v>
                </c:pt>
                <c:pt idx="7">
                  <c:v>0.47593900744309842</c:v>
                </c:pt>
                <c:pt idx="8">
                  <c:v>0.51784810236258605</c:v>
                </c:pt>
                <c:pt idx="9">
                  <c:v>0.52798067480935651</c:v>
                </c:pt>
                <c:pt idx="10">
                  <c:v>0.58355175524791336</c:v>
                </c:pt>
                <c:pt idx="11">
                  <c:v>0.39813950478921029</c:v>
                </c:pt>
                <c:pt idx="12">
                  <c:v>0.3630738415663094</c:v>
                </c:pt>
                <c:pt idx="13" formatCode="General">
                  <c:v>0.48962172584519947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4EE9-47D2-8F2B-F17A42F8A0CD}"/>
            </c:ext>
          </c:extLst>
        </c:ser>
        <c:ser>
          <c:idx val="0"/>
          <c:order val="2"/>
          <c:tx>
            <c:strRef>
              <c:f>'Data Fig 1-2'!$O$42</c:f>
              <c:strCache>
                <c:ptCount val="1"/>
                <c:pt idx="0">
                  <c:v>Share of rentiers in decedents</c:v>
                </c:pt>
              </c:strCache>
            </c:strRef>
          </c:tx>
          <c:spPr>
            <a:ln w="25400" cap="rnd" cmpd="dbl">
              <a:solidFill>
                <a:schemeClr val="tx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bg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 1-2'!$N$43:$N$56</c:f>
              <c:numCache>
                <c:formatCode>General</c:formatCode>
                <c:ptCount val="14"/>
                <c:pt idx="0">
                  <c:v>1872</c:v>
                </c:pt>
                <c:pt idx="1">
                  <c:v>1882</c:v>
                </c:pt>
                <c:pt idx="2">
                  <c:v>1892</c:v>
                </c:pt>
                <c:pt idx="3">
                  <c:v>1897</c:v>
                </c:pt>
                <c:pt idx="4">
                  <c:v>1907</c:v>
                </c:pt>
                <c:pt idx="5">
                  <c:v>1912</c:v>
                </c:pt>
                <c:pt idx="6">
                  <c:v>1922</c:v>
                </c:pt>
                <c:pt idx="7">
                  <c:v>1927</c:v>
                </c:pt>
                <c:pt idx="8">
                  <c:v>1932</c:v>
                </c:pt>
                <c:pt idx="9">
                  <c:v>1937</c:v>
                </c:pt>
                <c:pt idx="10">
                  <c:v>1942</c:v>
                </c:pt>
                <c:pt idx="11">
                  <c:v>1947</c:v>
                </c:pt>
                <c:pt idx="12">
                  <c:v>1952</c:v>
                </c:pt>
                <c:pt idx="13">
                  <c:v>1957</c:v>
                </c:pt>
              </c:numCache>
            </c:numRef>
          </c:xVal>
          <c:yVal>
            <c:numRef>
              <c:f>'Data Fig 1-2'!$O$43:$O$56</c:f>
              <c:numCache>
                <c:formatCode>General</c:formatCode>
                <c:ptCount val="14"/>
                <c:pt idx="0">
                  <c:v>8.9252525503828631E-2</c:v>
                </c:pt>
                <c:pt idx="1">
                  <c:v>9.0398511097099621E-2</c:v>
                </c:pt>
                <c:pt idx="2">
                  <c:v>8.3195744593974594E-2</c:v>
                </c:pt>
                <c:pt idx="3">
                  <c:v>7.9330256447735364E-2</c:v>
                </c:pt>
                <c:pt idx="4">
                  <c:v>9.3061561033987564E-2</c:v>
                </c:pt>
                <c:pt idx="5">
                  <c:v>7.8312221142365093E-2</c:v>
                </c:pt>
                <c:pt idx="6">
                  <c:v>0.10353710431430795</c:v>
                </c:pt>
                <c:pt idx="7">
                  <c:v>8.5960576884422102E-2</c:v>
                </c:pt>
                <c:pt idx="8">
                  <c:v>9.9833706554102439E-2</c:v>
                </c:pt>
                <c:pt idx="9">
                  <c:v>9.6051734213313769E-2</c:v>
                </c:pt>
                <c:pt idx="10">
                  <c:v>7.3162159810193611E-2</c:v>
                </c:pt>
                <c:pt idx="11">
                  <c:v>0.10219740514075888</c:v>
                </c:pt>
                <c:pt idx="12">
                  <c:v>7.9044848294357442E-2</c:v>
                </c:pt>
                <c:pt idx="13" formatCode="0%">
                  <c:v>0.10753317105253332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EE9-47D2-8F2B-F17A42F8A0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997912"/>
        <c:axId val="397998696"/>
      </c:scatterChart>
      <c:valAx>
        <c:axId val="397997912"/>
        <c:scaling>
          <c:orientation val="minMax"/>
          <c:max val="1957"/>
          <c:min val="187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998696"/>
        <c:crosses val="autoZero"/>
        <c:crossBetween val="midCat"/>
      </c:valAx>
      <c:valAx>
        <c:axId val="397998696"/>
        <c:scaling>
          <c:orientation val="minMax"/>
          <c:max val="0.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Share</a:t>
                </a:r>
                <a:r>
                  <a:rPr lang="en-US" baseline="0"/>
                  <a:t> of total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997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729823522011694"/>
          <c:y val="0.4137821236948046"/>
          <c:w val="0.3229891150248495"/>
          <c:h val="0.2064528752087807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Figure 3: Consumption Paths for 1852 cohort</a:t>
            </a:r>
          </a:p>
          <a:p>
            <a:pPr>
              <a:defRPr sz="1800"/>
            </a:pPr>
            <a:r>
              <a:rPr lang="en-US" sz="1800"/>
              <a:t> under different assumptions (P99.5 displayed)</a:t>
            </a:r>
          </a:p>
        </c:rich>
      </c:tx>
      <c:layout>
        <c:manualLayout>
          <c:xMode val="edge"/>
          <c:yMode val="edge"/>
          <c:x val="0.12060725265471157"/>
          <c:y val="1.4186568346811465E-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5726274867194"/>
          <c:y val="1.4786761979195725E-2"/>
          <c:w val="0.85768346493934977"/>
          <c:h val="0.8295233912593305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Fig3-6'!$B$129</c:f>
              <c:strCache>
                <c:ptCount val="1"/>
                <c:pt idx="0">
                  <c:v>33.3% Savings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Fig3-6'!$C$128:$AF$128</c:f>
              <c:numCache>
                <c:formatCode>General</c:formatCode>
                <c:ptCount val="30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</c:numCache>
            </c:numRef>
          </c:xVal>
          <c:yVal>
            <c:numRef>
              <c:f>'Data Fig3-6'!$C$129:$AF$129</c:f>
              <c:numCache>
                <c:formatCode>General</c:formatCode>
                <c:ptCount val="30"/>
                <c:pt idx="0">
                  <c:v>32.569277147988522</c:v>
                </c:pt>
                <c:pt idx="1">
                  <c:v>31.787284025373392</c:v>
                </c:pt>
                <c:pt idx="2">
                  <c:v>31.395638937741481</c:v>
                </c:pt>
                <c:pt idx="3">
                  <c:v>31.550610651866339</c:v>
                </c:pt>
                <c:pt idx="4">
                  <c:v>30.577043484524005</c:v>
                </c:pt>
                <c:pt idx="5">
                  <c:v>34.535834670247041</c:v>
                </c:pt>
                <c:pt idx="6">
                  <c:v>32.095383043362659</c:v>
                </c:pt>
                <c:pt idx="7">
                  <c:v>32.869053700432808</c:v>
                </c:pt>
                <c:pt idx="8">
                  <c:v>32.336471522550994</c:v>
                </c:pt>
                <c:pt idx="9">
                  <c:v>33.975820484239783</c:v>
                </c:pt>
                <c:pt idx="10">
                  <c:v>33.810770657622498</c:v>
                </c:pt>
                <c:pt idx="11">
                  <c:v>33.707874143127327</c:v>
                </c:pt>
                <c:pt idx="12">
                  <c:v>36.117894348174971</c:v>
                </c:pt>
                <c:pt idx="13">
                  <c:v>36.981308911376374</c:v>
                </c:pt>
                <c:pt idx="14">
                  <c:v>35.119519670369471</c:v>
                </c:pt>
                <c:pt idx="15">
                  <c:v>35.116119843984087</c:v>
                </c:pt>
                <c:pt idx="16">
                  <c:v>35.114409195370079</c:v>
                </c:pt>
                <c:pt idx="17">
                  <c:v>34.171588675350471</c:v>
                </c:pt>
                <c:pt idx="18">
                  <c:v>35.792047162197029</c:v>
                </c:pt>
                <c:pt idx="19">
                  <c:v>38.377337342027154</c:v>
                </c:pt>
                <c:pt idx="20">
                  <c:v>38.973990879596187</c:v>
                </c:pt>
                <c:pt idx="21">
                  <c:v>40.141077638976085</c:v>
                </c:pt>
                <c:pt idx="22">
                  <c:v>40.300968443565445</c:v>
                </c:pt>
                <c:pt idx="23">
                  <c:v>38.559582744793353</c:v>
                </c:pt>
                <c:pt idx="24">
                  <c:v>36.758095724109388</c:v>
                </c:pt>
                <c:pt idx="25">
                  <c:v>35.728315544801625</c:v>
                </c:pt>
                <c:pt idx="26">
                  <c:v>34.802569305419453</c:v>
                </c:pt>
                <c:pt idx="27">
                  <c:v>34.499678300636866</c:v>
                </c:pt>
                <c:pt idx="28">
                  <c:v>31.8690151967965</c:v>
                </c:pt>
                <c:pt idx="29">
                  <c:v>30.704937390524492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82E-4ACC-866C-37873A6879BF}"/>
            </c:ext>
          </c:extLst>
        </c:ser>
        <c:ser>
          <c:idx val="1"/>
          <c:order val="1"/>
          <c:tx>
            <c:strRef>
              <c:f>'Data Fig3-6'!$B$130</c:f>
              <c:strCache>
                <c:ptCount val="1"/>
                <c:pt idx="0">
                  <c:v>Perfect Foresight Savings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'Data Fig3-6'!$C$128:$AF$128</c:f>
              <c:numCache>
                <c:formatCode>General</c:formatCode>
                <c:ptCount val="30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</c:numCache>
            </c:numRef>
          </c:xVal>
          <c:yVal>
            <c:numRef>
              <c:f>'Data Fig3-6'!$C$130:$AF$130</c:f>
              <c:numCache>
                <c:formatCode>General</c:formatCode>
                <c:ptCount val="30"/>
                <c:pt idx="0">
                  <c:v>32.437866685219525</c:v>
                </c:pt>
                <c:pt idx="1">
                  <c:v>31.662635307267774</c:v>
                </c:pt>
                <c:pt idx="2">
                  <c:v>31.2760615028287</c:v>
                </c:pt>
                <c:pt idx="3">
                  <c:v>31.43414291109562</c:v>
                </c:pt>
                <c:pt idx="4">
                  <c:v>30.467750557877029</c:v>
                </c:pt>
                <c:pt idx="5">
                  <c:v>34.416160168627535</c:v>
                </c:pt>
                <c:pt idx="6">
                  <c:v>31.988164814849906</c:v>
                </c:pt>
                <c:pt idx="7">
                  <c:v>32.763098819826872</c:v>
                </c:pt>
                <c:pt idx="8">
                  <c:v>32.236086177564211</c:v>
                </c:pt>
                <c:pt idx="9">
                  <c:v>33.874303867829887</c:v>
                </c:pt>
                <c:pt idx="10">
                  <c:v>33.714046723698324</c:v>
                </c:pt>
                <c:pt idx="11">
                  <c:v>33.615673670812761</c:v>
                </c:pt>
                <c:pt idx="12">
                  <c:v>36.023574876735694</c:v>
                </c:pt>
                <c:pt idx="13">
                  <c:v>36.889521719180159</c:v>
                </c:pt>
                <c:pt idx="14">
                  <c:v>35.036894009289156</c:v>
                </c:pt>
                <c:pt idx="15">
                  <c:v>35.037840788578322</c:v>
                </c:pt>
                <c:pt idx="16">
                  <c:v>35.040370190938148</c:v>
                </c:pt>
                <c:pt idx="17">
                  <c:v>34.103678252194491</c:v>
                </c:pt>
                <c:pt idx="18">
                  <c:v>35.725099767055433</c:v>
                </c:pt>
                <c:pt idx="19">
                  <c:v>38.310202341012356</c:v>
                </c:pt>
                <c:pt idx="20">
                  <c:v>38.910750943138474</c:v>
                </c:pt>
                <c:pt idx="21">
                  <c:v>40.081189984427489</c:v>
                </c:pt>
                <c:pt idx="22">
                  <c:v>40.246203286364086</c:v>
                </c:pt>
                <c:pt idx="23">
                  <c:v>38.512267686569807</c:v>
                </c:pt>
                <c:pt idx="24">
                  <c:v>36.717635848602413</c:v>
                </c:pt>
                <c:pt idx="25">
                  <c:v>35.693193483463254</c:v>
                </c:pt>
                <c:pt idx="26">
                  <c:v>34.772248949810781</c:v>
                </c:pt>
                <c:pt idx="27">
                  <c:v>34.473387663717588</c:v>
                </c:pt>
                <c:pt idx="28">
                  <c:v>31.848144966940914</c:v>
                </c:pt>
                <c:pt idx="29">
                  <c:v>30.687995905441969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2E-4ACC-866C-37873A6879BF}"/>
            </c:ext>
          </c:extLst>
        </c:ser>
        <c:ser>
          <c:idx val="3"/>
          <c:order val="2"/>
          <c:tx>
            <c:strRef>
              <c:f>'Data Fig3-6'!$B$132</c:f>
              <c:strCache>
                <c:ptCount val="1"/>
                <c:pt idx="0">
                  <c:v>AdaptiveExpectation (average optimal prior 15 years)</c:v>
                </c:pt>
              </c:strCache>
            </c:strRef>
          </c:tx>
          <c:spPr>
            <a:ln w="22225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none"/>
          </c:marker>
          <c:xVal>
            <c:numRef>
              <c:f>'Data Fig3-6'!$C$128:$AF$128</c:f>
              <c:numCache>
                <c:formatCode>General</c:formatCode>
                <c:ptCount val="30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</c:numCache>
            </c:numRef>
          </c:xVal>
          <c:yVal>
            <c:numRef>
              <c:f>'Data Fig3-6'!$C$132:$AF$132</c:f>
              <c:numCache>
                <c:formatCode>General</c:formatCode>
                <c:ptCount val="30"/>
                <c:pt idx="0">
                  <c:v>34.171605467253592</c:v>
                </c:pt>
                <c:pt idx="1">
                  <c:v>33.304813882093171</c:v>
                </c:pt>
                <c:pt idx="2">
                  <c:v>32.849126160756747</c:v>
                </c:pt>
                <c:pt idx="3">
                  <c:v>32.963888834811861</c:v>
                </c:pt>
                <c:pt idx="4">
                  <c:v>31.900923399659334</c:v>
                </c:pt>
                <c:pt idx="5">
                  <c:v>35.910396154741839</c:v>
                </c:pt>
                <c:pt idx="6">
                  <c:v>33.245133797703524</c:v>
                </c:pt>
                <c:pt idx="7">
                  <c:v>33.924168469689384</c:v>
                </c:pt>
                <c:pt idx="8">
                  <c:v>33.252439291660146</c:v>
                </c:pt>
                <c:pt idx="9">
                  <c:v>34.813314998800308</c:v>
                </c:pt>
                <c:pt idx="10">
                  <c:v>34.343921323505</c:v>
                </c:pt>
                <c:pt idx="11">
                  <c:v>33.946642783119302</c:v>
                </c:pt>
                <c:pt idx="12">
                  <c:v>36.066771544930269</c:v>
                </c:pt>
                <c:pt idx="13">
                  <c:v>36.603269506032461</c:v>
                </c:pt>
                <c:pt idx="14">
                  <c:v>34.454348976706591</c:v>
                </c:pt>
                <c:pt idx="15">
                  <c:v>34.030499209796901</c:v>
                </c:pt>
                <c:pt idx="16">
                  <c:v>33.623311101973876</c:v>
                </c:pt>
                <c:pt idx="17">
                  <c:v>32.32891901549511</c:v>
                </c:pt>
                <c:pt idx="18">
                  <c:v>33.471124523274298</c:v>
                </c:pt>
                <c:pt idx="19">
                  <c:v>35.459551642687536</c:v>
                </c:pt>
                <c:pt idx="20">
                  <c:v>35.648365608591952</c:v>
                </c:pt>
                <c:pt idx="21">
                  <c:v>36.334766055387838</c:v>
                </c:pt>
                <c:pt idx="22">
                  <c:v>36.094132810774347</c:v>
                </c:pt>
                <c:pt idx="23">
                  <c:v>34.173002661210134</c:v>
                </c:pt>
                <c:pt idx="24">
                  <c:v>32.249660048111025</c:v>
                </c:pt>
                <c:pt idx="25">
                  <c:v>31.053374134302274</c:v>
                </c:pt>
                <c:pt idx="26">
                  <c:v>29.980287748999064</c:v>
                </c:pt>
                <c:pt idx="27">
                  <c:v>29.461909598030026</c:v>
                </c:pt>
                <c:pt idx="28">
                  <c:v>26.983915347676529</c:v>
                </c:pt>
                <c:pt idx="29">
                  <c:v>25.785545789644026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82E-4ACC-866C-37873A6879BF}"/>
            </c:ext>
          </c:extLst>
        </c:ser>
        <c:ser>
          <c:idx val="5"/>
          <c:order val="3"/>
          <c:tx>
            <c:strRef>
              <c:f>'Data Fig3-6'!$B$134</c:f>
              <c:strCache>
                <c:ptCount val="1"/>
                <c:pt idx="0">
                  <c:v>Constant Consumption Equivalent to 33.3% SR</c:v>
                </c:pt>
              </c:strCache>
            </c:strRef>
          </c:tx>
          <c:spPr>
            <a:ln w="2540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square"/>
            <c:size val="5"/>
            <c:spPr>
              <a:solidFill>
                <a:schemeClr val="bg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Fig3-6'!$C$128:$AF$128</c:f>
              <c:numCache>
                <c:formatCode>General</c:formatCode>
                <c:ptCount val="30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</c:numCache>
            </c:numRef>
          </c:xVal>
          <c:yVal>
            <c:numRef>
              <c:f>'Data Fig3-6'!$C$134:$AF$134</c:f>
              <c:numCache>
                <c:formatCode>General</c:formatCode>
                <c:ptCount val="30"/>
                <c:pt idx="0">
                  <c:v>32.067</c:v>
                </c:pt>
                <c:pt idx="1">
                  <c:v>32.067</c:v>
                </c:pt>
                <c:pt idx="2">
                  <c:v>32.067</c:v>
                </c:pt>
                <c:pt idx="3">
                  <c:v>32.067</c:v>
                </c:pt>
                <c:pt idx="4">
                  <c:v>32.067</c:v>
                </c:pt>
                <c:pt idx="5">
                  <c:v>32.067</c:v>
                </c:pt>
                <c:pt idx="6">
                  <c:v>32.067</c:v>
                </c:pt>
                <c:pt idx="7">
                  <c:v>32.067</c:v>
                </c:pt>
                <c:pt idx="8">
                  <c:v>32.067</c:v>
                </c:pt>
                <c:pt idx="9">
                  <c:v>32.067</c:v>
                </c:pt>
                <c:pt idx="10">
                  <c:v>32.067</c:v>
                </c:pt>
                <c:pt idx="11">
                  <c:v>32.067</c:v>
                </c:pt>
                <c:pt idx="12">
                  <c:v>32.067</c:v>
                </c:pt>
                <c:pt idx="13">
                  <c:v>32.067</c:v>
                </c:pt>
                <c:pt idx="14">
                  <c:v>32.067</c:v>
                </c:pt>
                <c:pt idx="15">
                  <c:v>32.067</c:v>
                </c:pt>
                <c:pt idx="16">
                  <c:v>32.067</c:v>
                </c:pt>
                <c:pt idx="17">
                  <c:v>32.067</c:v>
                </c:pt>
                <c:pt idx="18">
                  <c:v>32.067</c:v>
                </c:pt>
                <c:pt idx="19">
                  <c:v>32.067</c:v>
                </c:pt>
                <c:pt idx="20">
                  <c:v>32.067</c:v>
                </c:pt>
                <c:pt idx="21">
                  <c:v>32.067</c:v>
                </c:pt>
                <c:pt idx="22">
                  <c:v>32.067</c:v>
                </c:pt>
                <c:pt idx="23">
                  <c:v>32.067</c:v>
                </c:pt>
                <c:pt idx="24">
                  <c:v>32.067</c:v>
                </c:pt>
                <c:pt idx="25">
                  <c:v>32.067</c:v>
                </c:pt>
                <c:pt idx="26">
                  <c:v>32.067</c:v>
                </c:pt>
                <c:pt idx="27">
                  <c:v>32.067</c:v>
                </c:pt>
                <c:pt idx="28">
                  <c:v>32.067</c:v>
                </c:pt>
                <c:pt idx="29">
                  <c:v>32.067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82E-4ACC-866C-37873A6879BF}"/>
            </c:ext>
          </c:extLst>
        </c:ser>
        <c:ser>
          <c:idx val="6"/>
          <c:order val="4"/>
          <c:tx>
            <c:strRef>
              <c:f>'Data Fig3-6'!$B$135</c:f>
              <c:strCache>
                <c:ptCount val="1"/>
                <c:pt idx="0">
                  <c:v>Constant Consumption Equivalent to Perfect Foresight</c:v>
                </c:pt>
              </c:strCache>
            </c:strRef>
          </c:tx>
          <c:spPr>
            <a:ln w="22225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circle"/>
            <c:size val="5"/>
            <c:spPr>
              <a:solidFill>
                <a:schemeClr val="bg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Fig3-6'!$C$128:$AF$128</c:f>
              <c:numCache>
                <c:formatCode>General</c:formatCode>
                <c:ptCount val="30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</c:numCache>
            </c:numRef>
          </c:xVal>
          <c:yVal>
            <c:numRef>
              <c:f>'Data Fig3-6'!$C$135:$AF$135</c:f>
              <c:numCache>
                <c:formatCode>General</c:formatCode>
                <c:ptCount val="30"/>
                <c:pt idx="0">
                  <c:v>33.405000000000001</c:v>
                </c:pt>
                <c:pt idx="1">
                  <c:v>33.405000000000001</c:v>
                </c:pt>
                <c:pt idx="2">
                  <c:v>33.405000000000001</c:v>
                </c:pt>
                <c:pt idx="3">
                  <c:v>33.405000000000001</c:v>
                </c:pt>
                <c:pt idx="4">
                  <c:v>33.405000000000001</c:v>
                </c:pt>
                <c:pt idx="5">
                  <c:v>33.405000000000001</c:v>
                </c:pt>
                <c:pt idx="6">
                  <c:v>33.405000000000001</c:v>
                </c:pt>
                <c:pt idx="7">
                  <c:v>33.405000000000001</c:v>
                </c:pt>
                <c:pt idx="8">
                  <c:v>33.405000000000001</c:v>
                </c:pt>
                <c:pt idx="9">
                  <c:v>33.405000000000001</c:v>
                </c:pt>
                <c:pt idx="10">
                  <c:v>33.405000000000001</c:v>
                </c:pt>
                <c:pt idx="11">
                  <c:v>33.405000000000001</c:v>
                </c:pt>
                <c:pt idx="12">
                  <c:v>33.405000000000001</c:v>
                </c:pt>
                <c:pt idx="13">
                  <c:v>33.405000000000001</c:v>
                </c:pt>
                <c:pt idx="14">
                  <c:v>33.405000000000001</c:v>
                </c:pt>
                <c:pt idx="15">
                  <c:v>33.405000000000001</c:v>
                </c:pt>
                <c:pt idx="16">
                  <c:v>33.405000000000001</c:v>
                </c:pt>
                <c:pt idx="17">
                  <c:v>33.405000000000001</c:v>
                </c:pt>
                <c:pt idx="18">
                  <c:v>33.405000000000001</c:v>
                </c:pt>
                <c:pt idx="19">
                  <c:v>33.405000000000001</c:v>
                </c:pt>
                <c:pt idx="20">
                  <c:v>33.405000000000001</c:v>
                </c:pt>
                <c:pt idx="21">
                  <c:v>33.405000000000001</c:v>
                </c:pt>
                <c:pt idx="22">
                  <c:v>33.405000000000001</c:v>
                </c:pt>
                <c:pt idx="23">
                  <c:v>33.405000000000001</c:v>
                </c:pt>
                <c:pt idx="24">
                  <c:v>33.405000000000001</c:v>
                </c:pt>
                <c:pt idx="25">
                  <c:v>33.405000000000001</c:v>
                </c:pt>
                <c:pt idx="26">
                  <c:v>33.405000000000001</c:v>
                </c:pt>
                <c:pt idx="27">
                  <c:v>33.405000000000001</c:v>
                </c:pt>
                <c:pt idx="28">
                  <c:v>33.405000000000001</c:v>
                </c:pt>
                <c:pt idx="29">
                  <c:v>33.405000000000001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82E-4ACC-866C-37873A6879BF}"/>
            </c:ext>
          </c:extLst>
        </c:ser>
        <c:ser>
          <c:idx val="7"/>
          <c:order val="5"/>
          <c:tx>
            <c:strRef>
              <c:f>'Data Fig3-6'!$B$136</c:f>
              <c:strCache>
                <c:ptCount val="1"/>
                <c:pt idx="0">
                  <c:v>Rank Preserving</c:v>
                </c:pt>
              </c:strCache>
            </c:strRef>
          </c:tx>
          <c:spPr>
            <a:ln w="22225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Fig3-6'!$C$128:$AF$128</c:f>
              <c:numCache>
                <c:formatCode>General</c:formatCode>
                <c:ptCount val="30"/>
                <c:pt idx="0">
                  <c:v>1852</c:v>
                </c:pt>
                <c:pt idx="1">
                  <c:v>1853</c:v>
                </c:pt>
                <c:pt idx="2">
                  <c:v>1854</c:v>
                </c:pt>
                <c:pt idx="3">
                  <c:v>1855</c:v>
                </c:pt>
                <c:pt idx="4">
                  <c:v>1856</c:v>
                </c:pt>
                <c:pt idx="5">
                  <c:v>1857</c:v>
                </c:pt>
                <c:pt idx="6">
                  <c:v>1858</c:v>
                </c:pt>
                <c:pt idx="7">
                  <c:v>1859</c:v>
                </c:pt>
                <c:pt idx="8">
                  <c:v>1860</c:v>
                </c:pt>
                <c:pt idx="9">
                  <c:v>1861</c:v>
                </c:pt>
                <c:pt idx="10">
                  <c:v>1862</c:v>
                </c:pt>
                <c:pt idx="11">
                  <c:v>1863</c:v>
                </c:pt>
                <c:pt idx="12">
                  <c:v>1864</c:v>
                </c:pt>
                <c:pt idx="13">
                  <c:v>1865</c:v>
                </c:pt>
                <c:pt idx="14">
                  <c:v>1866</c:v>
                </c:pt>
                <c:pt idx="15">
                  <c:v>1867</c:v>
                </c:pt>
                <c:pt idx="16">
                  <c:v>1868</c:v>
                </c:pt>
                <c:pt idx="17">
                  <c:v>1869</c:v>
                </c:pt>
                <c:pt idx="18">
                  <c:v>1870</c:v>
                </c:pt>
                <c:pt idx="19">
                  <c:v>1871</c:v>
                </c:pt>
                <c:pt idx="20">
                  <c:v>1872</c:v>
                </c:pt>
                <c:pt idx="21">
                  <c:v>1873</c:v>
                </c:pt>
                <c:pt idx="22">
                  <c:v>1874</c:v>
                </c:pt>
                <c:pt idx="23">
                  <c:v>1875</c:v>
                </c:pt>
                <c:pt idx="24">
                  <c:v>1876</c:v>
                </c:pt>
                <c:pt idx="25">
                  <c:v>1877</c:v>
                </c:pt>
                <c:pt idx="26">
                  <c:v>1878</c:v>
                </c:pt>
                <c:pt idx="27">
                  <c:v>1879</c:v>
                </c:pt>
                <c:pt idx="28">
                  <c:v>1880</c:v>
                </c:pt>
                <c:pt idx="29">
                  <c:v>1881</c:v>
                </c:pt>
              </c:numCache>
            </c:numRef>
          </c:xVal>
          <c:yVal>
            <c:numRef>
              <c:f>'Data Fig3-6'!$C$136:$AF$136</c:f>
              <c:numCache>
                <c:formatCode>General</c:formatCode>
                <c:ptCount val="30"/>
                <c:pt idx="0">
                  <c:v>36.926828552819146</c:v>
                </c:pt>
                <c:pt idx="1">
                  <c:v>35.904066929646248</c:v>
                </c:pt>
                <c:pt idx="2">
                  <c:v>35.32875804055594</c:v>
                </c:pt>
                <c:pt idx="3">
                  <c:v>35.364556674437914</c:v>
                </c:pt>
                <c:pt idx="4">
                  <c:v>34.139710962600503</c:v>
                </c:pt>
                <c:pt idx="5">
                  <c:v>38.419734653504605</c:v>
                </c:pt>
                <c:pt idx="6">
                  <c:v>35.556777197092849</c:v>
                </c:pt>
                <c:pt idx="7">
                  <c:v>36.272056245891712</c:v>
                </c:pt>
                <c:pt idx="8">
                  <c:v>35.542895872488693</c:v>
                </c:pt>
                <c:pt idx="9">
                  <c:v>37.200092311762567</c:v>
                </c:pt>
                <c:pt idx="10">
                  <c:v>36.862809950488611</c:v>
                </c:pt>
                <c:pt idx="11">
                  <c:v>36.597291242612634</c:v>
                </c:pt>
                <c:pt idx="12">
                  <c:v>39.052413952037952</c:v>
                </c:pt>
                <c:pt idx="13">
                  <c:v>39.813895849589727</c:v>
                </c:pt>
                <c:pt idx="14">
                  <c:v>37.647001460545972</c:v>
                </c:pt>
                <c:pt idx="15">
                  <c:v>37.488771841958808</c:v>
                </c:pt>
                <c:pt idx="16">
                  <c:v>37.33664637633985</c:v>
                </c:pt>
                <c:pt idx="17">
                  <c:v>36.187858195393098</c:v>
                </c:pt>
                <c:pt idx="18">
                  <c:v>37.756731246967782</c:v>
                </c:pt>
                <c:pt idx="19">
                  <c:v>40.321038121325003</c:v>
                </c:pt>
                <c:pt idx="20">
                  <c:v>40.775544061381161</c:v>
                </c:pt>
                <c:pt idx="21">
                  <c:v>41.814284731939352</c:v>
                </c:pt>
                <c:pt idx="22">
                  <c:v>41.79538213313451</c:v>
                </c:pt>
                <c:pt idx="23">
                  <c:v>39.814359145240964</c:v>
                </c:pt>
                <c:pt idx="24">
                  <c:v>37.79502658328051</c:v>
                </c:pt>
                <c:pt idx="25">
                  <c:v>36.592691025732464</c:v>
                </c:pt>
                <c:pt idx="26">
                  <c:v>35.512248974670115</c:v>
                </c:pt>
                <c:pt idx="27">
                  <c:v>35.07564944975752</c:v>
                </c:pt>
                <c:pt idx="28">
                  <c:v>32.2858246921122</c:v>
                </c:pt>
                <c:pt idx="29">
                  <c:v>31.00008116780208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82E-4ACC-866C-37873A6879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7999872"/>
        <c:axId val="499888880"/>
      </c:scatterChart>
      <c:valAx>
        <c:axId val="397999872"/>
        <c:scaling>
          <c:orientation val="minMax"/>
          <c:max val="1882"/>
          <c:min val="185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88880"/>
        <c:crosses val="autoZero"/>
        <c:crossBetween val="midCat"/>
      </c:valAx>
      <c:valAx>
        <c:axId val="499888880"/>
        <c:scaling>
          <c:orientation val="minMax"/>
          <c:max val="42"/>
          <c:min val="2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Years of labor income</a:t>
                </a:r>
              </a:p>
            </c:rich>
          </c:tx>
          <c:layout>
            <c:manualLayout>
              <c:xMode val="edge"/>
              <c:yMode val="edge"/>
              <c:x val="4.3676793849355952E-2"/>
              <c:y val="0.361270195209292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799987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3454199375904852"/>
          <c:y val="0.63210021834904473"/>
          <c:w val="0.48974153693524292"/>
          <c:h val="0.19268094446774034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700" b="0" i="0" baseline="0">
                <a:solidFill>
                  <a:schemeClr val="tx1"/>
                </a:solidFill>
                <a:effectLst/>
              </a:rPr>
              <a:t>Figure 4: </a:t>
            </a:r>
          </a:p>
          <a:p>
            <a:pPr>
              <a:defRPr/>
            </a:pPr>
            <a:r>
              <a:rPr lang="en-US" sz="1700" b="0" i="0" baseline="0">
                <a:solidFill>
                  <a:schemeClr val="tx1"/>
                </a:solidFill>
                <a:effectLst/>
              </a:rPr>
              <a:t>Consumption paths of P99.5 inheritors </a:t>
            </a:r>
          </a:p>
          <a:p>
            <a:pPr>
              <a:defRPr/>
            </a:pPr>
            <a:r>
              <a:rPr lang="en-US" sz="1700" b="0" i="0" baseline="0">
                <a:solidFill>
                  <a:schemeClr val="tx1"/>
                </a:solidFill>
                <a:effectLst/>
              </a:rPr>
              <a:t>as a function of bequest year</a:t>
            </a:r>
          </a:p>
          <a:p>
            <a:pPr>
              <a:defRPr/>
            </a:pPr>
            <a:r>
              <a:rPr lang="en-US" sz="1700" b="0" i="0" baseline="0">
                <a:solidFill>
                  <a:schemeClr val="tx1"/>
                </a:solidFill>
                <a:effectLst/>
              </a:rPr>
              <a:t>(33.3% savings rate on capital income)</a:t>
            </a:r>
            <a:endParaRPr lang="en-US" sz="1700">
              <a:solidFill>
                <a:schemeClr val="tx1"/>
              </a:solidFill>
              <a:effectLst/>
            </a:endParaRPr>
          </a:p>
        </c:rich>
      </c:tx>
      <c:layout>
        <c:manualLayout>
          <c:xMode val="edge"/>
          <c:yMode val="edge"/>
          <c:x val="0.50737355151668961"/>
          <c:y val="5.5516003600525984E-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2924007666197152E-2"/>
          <c:y val="3.1611257636136744E-2"/>
          <c:w val="0.89757452605814303"/>
          <c:h val="0.87868490835682211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Fig3-6'!$B$79</c:f>
              <c:strCache>
                <c:ptCount val="1"/>
                <c:pt idx="0">
                  <c:v>1842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Fig3-6'!$C$79:$EL$79</c:f>
              <c:numCache>
                <c:formatCode>General</c:formatCode>
                <c:ptCount val="140"/>
                <c:pt idx="0">
                  <c:v>28.96435973379733</c:v>
                </c:pt>
                <c:pt idx="1">
                  <c:v>30.124653515320677</c:v>
                </c:pt>
                <c:pt idx="2">
                  <c:v>28.866734466086339</c:v>
                </c:pt>
                <c:pt idx="3">
                  <c:v>29.588548359088129</c:v>
                </c:pt>
                <c:pt idx="4">
                  <c:v>30.167193846217796</c:v>
                </c:pt>
                <c:pt idx="5">
                  <c:v>31.418599761456314</c:v>
                </c:pt>
                <c:pt idx="6">
                  <c:v>32.033034465831257</c:v>
                </c:pt>
                <c:pt idx="7">
                  <c:v>31.971917189457589</c:v>
                </c:pt>
                <c:pt idx="8">
                  <c:v>38.123849809905842</c:v>
                </c:pt>
                <c:pt idx="9">
                  <c:v>38.686678848895532</c:v>
                </c:pt>
                <c:pt idx="10">
                  <c:v>36.846257422506007</c:v>
                </c:pt>
                <c:pt idx="11">
                  <c:v>35.863511448642029</c:v>
                </c:pt>
                <c:pt idx="12">
                  <c:v>35.325786907461037</c:v>
                </c:pt>
                <c:pt idx="13">
                  <c:v>35.400125827171998</c:v>
                </c:pt>
                <c:pt idx="14">
                  <c:v>34.211242258962692</c:v>
                </c:pt>
                <c:pt idx="15">
                  <c:v>38.539261384215621</c:v>
                </c:pt>
                <c:pt idx="16">
                  <c:v>35.708704374830859</c:v>
                </c:pt>
                <c:pt idx="17">
                  <c:v>36.466656613322677</c:v>
                </c:pt>
                <c:pt idx="18">
                  <c:v>35.773134995678681</c:v>
                </c:pt>
                <c:pt idx="19">
                  <c:v>37.481575864364906</c:v>
                </c:pt>
                <c:pt idx="20">
                  <c:v>37.185618968793719</c:v>
                </c:pt>
                <c:pt idx="21">
                  <c:v>36.960796715874572</c:v>
                </c:pt>
                <c:pt idx="22">
                  <c:v>39.485665927744911</c:v>
                </c:pt>
                <c:pt idx="23">
                  <c:v>40.303989978082669</c:v>
                </c:pt>
                <c:pt idx="24">
                  <c:v>38.156176230445666</c:v>
                </c:pt>
                <c:pt idx="25">
                  <c:v>38.039384232996753</c:v>
                </c:pt>
                <c:pt idx="26">
                  <c:v>37.927442514738608</c:v>
                </c:pt>
                <c:pt idx="27">
                  <c:v>36.801812307743255</c:v>
                </c:pt>
                <c:pt idx="28">
                  <c:v>38.438938971099162</c:v>
                </c:pt>
                <c:pt idx="29">
                  <c:v>41.095704882207087</c:v>
                </c:pt>
                <c:pt idx="30">
                  <c:v>41.60780589646167</c:v>
                </c:pt>
                <c:pt idx="31">
                  <c:v>42.719486093577721</c:v>
                </c:pt>
                <c:pt idx="32">
                  <c:v>42.752874116877244</c:v>
                </c:pt>
                <c:pt idx="33">
                  <c:v>40.776275525922401</c:v>
                </c:pt>
                <c:pt idx="34">
                  <c:v>38.753511877937996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B54-44D4-B4F9-111EE16C9627}"/>
            </c:ext>
          </c:extLst>
        </c:ser>
        <c:ser>
          <c:idx val="1"/>
          <c:order val="1"/>
          <c:tx>
            <c:strRef>
              <c:f>'Data Fig3-6'!$B$80</c:f>
              <c:strCache>
                <c:ptCount val="1"/>
                <c:pt idx="0">
                  <c:v>1847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Fig3-6'!$C$80:$EL$80</c:f>
              <c:numCache>
                <c:formatCode>General</c:formatCode>
                <c:ptCount val="140"/>
                <c:pt idx="5">
                  <c:v>25.999971428431408</c:v>
                </c:pt>
                <c:pt idx="6">
                  <c:v>26.576702794656875</c:v>
                </c:pt>
                <c:pt idx="7">
                  <c:v>26.594306643078518</c:v>
                </c:pt>
                <c:pt idx="8">
                  <c:v>31.793161521670612</c:v>
                </c:pt>
                <c:pt idx="9">
                  <c:v>32.361542441720175</c:v>
                </c:pt>
                <c:pt idx="10">
                  <c:v>30.91407263976939</c:v>
                </c:pt>
                <c:pt idx="11">
                  <c:v>30.173418403877712</c:v>
                </c:pt>
                <c:pt idx="12">
                  <c:v>29.803223071218742</c:v>
                </c:pt>
                <c:pt idx="13">
                  <c:v>29.951972814518808</c:v>
                </c:pt>
                <c:pt idx="14">
                  <c:v>29.029320861930191</c:v>
                </c:pt>
                <c:pt idx="15">
                  <c:v>32.789397835607183</c:v>
                </c:pt>
                <c:pt idx="16">
                  <c:v>30.474127679236872</c:v>
                </c:pt>
                <c:pt idx="17">
                  <c:v>31.21042081603526</c:v>
                </c:pt>
                <c:pt idx="18">
                  <c:v>30.706419173092844</c:v>
                </c:pt>
                <c:pt idx="19">
                  <c:v>32.264881943828797</c:v>
                </c:pt>
                <c:pt idx="20">
                  <c:v>32.110046617353532</c:v>
                </c:pt>
                <c:pt idx="21">
                  <c:v>32.014197624523931</c:v>
                </c:pt>
                <c:pt idx="22">
                  <c:v>34.305104165656047</c:v>
                </c:pt>
                <c:pt idx="23">
                  <c:v>35.127301501674452</c:v>
                </c:pt>
                <c:pt idx="24">
                  <c:v>33.360859669116429</c:v>
                </c:pt>
                <c:pt idx="25">
                  <c:v>33.359549733349638</c:v>
                </c:pt>
                <c:pt idx="26">
                  <c:v>33.359798875811684</c:v>
                </c:pt>
                <c:pt idx="27">
                  <c:v>32.465921381165003</c:v>
                </c:pt>
                <c:pt idx="28">
                  <c:v>34.007345655765377</c:v>
                </c:pt>
                <c:pt idx="29">
                  <c:v>36.465781346751911</c:v>
                </c:pt>
                <c:pt idx="30">
                  <c:v>37.034900367046987</c:v>
                </c:pt>
                <c:pt idx="31">
                  <c:v>38.146240753492677</c:v>
                </c:pt>
                <c:pt idx="32">
                  <c:v>38.300556607807835</c:v>
                </c:pt>
                <c:pt idx="33">
                  <c:v>36.647855875341563</c:v>
                </c:pt>
                <c:pt idx="34">
                  <c:v>34.937737713696301</c:v>
                </c:pt>
                <c:pt idx="35">
                  <c:v>33.960813948208653</c:v>
                </c:pt>
                <c:pt idx="36">
                  <c:v>33.082585565707348</c:v>
                </c:pt>
                <c:pt idx="37">
                  <c:v>32.79632868055343</c:v>
                </c:pt>
                <c:pt idx="38">
                  <c:v>30.297059083035954</c:v>
                </c:pt>
                <c:pt idx="39">
                  <c:v>29.191799757424413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B54-44D4-B4F9-111EE16C9627}"/>
            </c:ext>
          </c:extLst>
        </c:ser>
        <c:ser>
          <c:idx val="2"/>
          <c:order val="2"/>
          <c:tx>
            <c:strRef>
              <c:f>'Data Fig3-6'!$B$81</c:f>
              <c:strCache>
                <c:ptCount val="1"/>
                <c:pt idx="0">
                  <c:v>1852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Fig3-6'!$C$81:$EL$81</c:f>
              <c:numCache>
                <c:formatCode>General</c:formatCode>
                <c:ptCount val="140"/>
                <c:pt idx="10">
                  <c:v>32.437866685219525</c:v>
                </c:pt>
                <c:pt idx="11">
                  <c:v>31.662635307267774</c:v>
                </c:pt>
                <c:pt idx="12">
                  <c:v>31.2760615028287</c:v>
                </c:pt>
                <c:pt idx="13">
                  <c:v>31.43414291109562</c:v>
                </c:pt>
                <c:pt idx="14">
                  <c:v>30.467750557877029</c:v>
                </c:pt>
                <c:pt idx="15">
                  <c:v>34.416160168627535</c:v>
                </c:pt>
                <c:pt idx="16">
                  <c:v>31.988164814849906</c:v>
                </c:pt>
                <c:pt idx="17">
                  <c:v>32.763098819826872</c:v>
                </c:pt>
                <c:pt idx="18">
                  <c:v>32.236086177564211</c:v>
                </c:pt>
                <c:pt idx="19">
                  <c:v>33.874303867829887</c:v>
                </c:pt>
                <c:pt idx="20">
                  <c:v>33.714046723698324</c:v>
                </c:pt>
                <c:pt idx="21">
                  <c:v>33.615673670812761</c:v>
                </c:pt>
                <c:pt idx="22">
                  <c:v>36.023574876735694</c:v>
                </c:pt>
                <c:pt idx="23">
                  <c:v>36.889521719180159</c:v>
                </c:pt>
                <c:pt idx="24">
                  <c:v>35.036894009289156</c:v>
                </c:pt>
                <c:pt idx="25">
                  <c:v>35.037840788578322</c:v>
                </c:pt>
                <c:pt idx="26">
                  <c:v>35.040370190938148</c:v>
                </c:pt>
                <c:pt idx="27">
                  <c:v>34.103678252194491</c:v>
                </c:pt>
                <c:pt idx="28">
                  <c:v>35.725099767055433</c:v>
                </c:pt>
                <c:pt idx="29">
                  <c:v>38.310202341012356</c:v>
                </c:pt>
                <c:pt idx="30">
                  <c:v>38.910750943138474</c:v>
                </c:pt>
                <c:pt idx="31">
                  <c:v>40.081189984427489</c:v>
                </c:pt>
                <c:pt idx="32">
                  <c:v>40.246203286364086</c:v>
                </c:pt>
                <c:pt idx="33">
                  <c:v>38.512267686569807</c:v>
                </c:pt>
                <c:pt idx="34">
                  <c:v>36.717635848602413</c:v>
                </c:pt>
                <c:pt idx="35">
                  <c:v>35.693193483463254</c:v>
                </c:pt>
                <c:pt idx="36">
                  <c:v>34.772248949810781</c:v>
                </c:pt>
                <c:pt idx="37">
                  <c:v>34.473387663717588</c:v>
                </c:pt>
                <c:pt idx="38">
                  <c:v>31.848144966940914</c:v>
                </c:pt>
                <c:pt idx="39">
                  <c:v>30.687995905441969</c:v>
                </c:pt>
                <c:pt idx="40">
                  <c:v>30.178078657766825</c:v>
                </c:pt>
                <c:pt idx="41">
                  <c:v>32.8529081012029</c:v>
                </c:pt>
                <c:pt idx="42">
                  <c:v>34.003408651357354</c:v>
                </c:pt>
                <c:pt idx="43">
                  <c:v>34.030759833595482</c:v>
                </c:pt>
                <c:pt idx="44">
                  <c:v>34.119898251630715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B54-44D4-B4F9-111EE16C9627}"/>
            </c:ext>
          </c:extLst>
        </c:ser>
        <c:ser>
          <c:idx val="3"/>
          <c:order val="3"/>
          <c:tx>
            <c:strRef>
              <c:f>'Data Fig3-6'!$B$82</c:f>
              <c:strCache>
                <c:ptCount val="1"/>
                <c:pt idx="0">
                  <c:v>1857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Fig3-6'!$C$82:$EL$82</c:f>
              <c:numCache>
                <c:formatCode>General</c:formatCode>
                <c:ptCount val="140"/>
                <c:pt idx="15">
                  <c:v>36.71111008677282</c:v>
                </c:pt>
                <c:pt idx="16">
                  <c:v>34.114279653012346</c:v>
                </c:pt>
                <c:pt idx="17">
                  <c:v>34.934053668928073</c:v>
                </c:pt>
                <c:pt idx="18">
                  <c:v>34.365446382954651</c:v>
                </c:pt>
                <c:pt idx="19">
                  <c:v>36.105022316542147</c:v>
                </c:pt>
                <c:pt idx="20">
                  <c:v>35.926767086453559</c:v>
                </c:pt>
                <c:pt idx="21">
                  <c:v>35.814616376007372</c:v>
                </c:pt>
                <c:pt idx="22">
                  <c:v>38.372286513064736</c:v>
                </c:pt>
                <c:pt idx="23">
                  <c:v>39.28640874549798</c:v>
                </c:pt>
                <c:pt idx="24">
                  <c:v>37.305551407455347</c:v>
                </c:pt>
                <c:pt idx="25">
                  <c:v>37.29905489508446</c:v>
                </c:pt>
                <c:pt idx="26">
                  <c:v>37.294421484296528</c:v>
                </c:pt>
                <c:pt idx="27">
                  <c:v>36.290315396570158</c:v>
                </c:pt>
                <c:pt idx="28">
                  <c:v>38.008466278604793</c:v>
                </c:pt>
                <c:pt idx="29">
                  <c:v>40.750761891003101</c:v>
                </c:pt>
                <c:pt idx="30">
                  <c:v>41.381034166074606</c:v>
                </c:pt>
                <c:pt idx="31">
                  <c:v>42.616716167022702</c:v>
                </c:pt>
                <c:pt idx="32">
                  <c:v>42.782908023694745</c:v>
                </c:pt>
                <c:pt idx="33">
                  <c:v>40.93090381366806</c:v>
                </c:pt>
                <c:pt idx="34">
                  <c:v>39.015546783067563</c:v>
                </c:pt>
                <c:pt idx="35">
                  <c:v>37.919733901897906</c:v>
                </c:pt>
                <c:pt idx="36">
                  <c:v>36.934624346080703</c:v>
                </c:pt>
                <c:pt idx="37">
                  <c:v>36.610679651062384</c:v>
                </c:pt>
                <c:pt idx="38">
                  <c:v>33.816783381269303</c:v>
                </c:pt>
                <c:pt idx="39">
                  <c:v>32.579459772378897</c:v>
                </c:pt>
                <c:pt idx="40">
                  <c:v>32.032932764401195</c:v>
                </c:pt>
                <c:pt idx="41">
                  <c:v>34.866611273752738</c:v>
                </c:pt>
                <c:pt idx="42">
                  <c:v>36.081445096877921</c:v>
                </c:pt>
                <c:pt idx="43">
                  <c:v>36.104201609707381</c:v>
                </c:pt>
                <c:pt idx="44">
                  <c:v>36.192586300093254</c:v>
                </c:pt>
                <c:pt idx="45">
                  <c:v>37.358929655727906</c:v>
                </c:pt>
                <c:pt idx="46">
                  <c:v>37.696242245915158</c:v>
                </c:pt>
                <c:pt idx="47">
                  <c:v>37.080831729667487</c:v>
                </c:pt>
                <c:pt idx="48">
                  <c:v>35.141108446502223</c:v>
                </c:pt>
                <c:pt idx="49">
                  <c:v>35.268294504584425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B54-44D4-B4F9-111EE16C9627}"/>
            </c:ext>
          </c:extLst>
        </c:ser>
        <c:ser>
          <c:idx val="4"/>
          <c:order val="4"/>
          <c:tx>
            <c:strRef>
              <c:f>'Data Fig3-6'!$B$83</c:f>
              <c:strCache>
                <c:ptCount val="1"/>
                <c:pt idx="0">
                  <c:v>1862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Fig3-6'!$C$83:$EL$83</c:f>
              <c:numCache>
                <c:formatCode>General</c:formatCode>
                <c:ptCount val="140"/>
                <c:pt idx="20">
                  <c:v>30.897387555326301</c:v>
                </c:pt>
                <c:pt idx="21">
                  <c:v>30.872689125654155</c:v>
                </c:pt>
                <c:pt idx="22">
                  <c:v>33.153488780425555</c:v>
                </c:pt>
                <c:pt idx="23">
                  <c:v>34.02484797726958</c:v>
                </c:pt>
                <c:pt idx="24">
                  <c:v>32.386815730123061</c:v>
                </c:pt>
                <c:pt idx="25">
                  <c:v>32.455421262274797</c:v>
                </c:pt>
                <c:pt idx="26">
                  <c:v>32.524034806055838</c:v>
                </c:pt>
                <c:pt idx="27">
                  <c:v>31.719516293921679</c:v>
                </c:pt>
                <c:pt idx="28">
                  <c:v>33.293297916258801</c:v>
                </c:pt>
                <c:pt idx="29">
                  <c:v>35.775588255592474</c:v>
                </c:pt>
                <c:pt idx="30">
                  <c:v>36.414295067487842</c:v>
                </c:pt>
                <c:pt idx="31">
                  <c:v>37.592553478266261</c:v>
                </c:pt>
                <c:pt idx="32">
                  <c:v>37.832239361914645</c:v>
                </c:pt>
                <c:pt idx="33">
                  <c:v>36.2830117453925</c:v>
                </c:pt>
                <c:pt idx="34">
                  <c:v>34.666161380582672</c:v>
                </c:pt>
                <c:pt idx="35">
                  <c:v>33.765993838677289</c:v>
                </c:pt>
                <c:pt idx="36">
                  <c:v>32.956949957904754</c:v>
                </c:pt>
                <c:pt idx="37">
                  <c:v>32.733969865654743</c:v>
                </c:pt>
                <c:pt idx="38">
                  <c:v>30.295963876781869</c:v>
                </c:pt>
                <c:pt idx="39">
                  <c:v>29.243226663834218</c:v>
                </c:pt>
                <c:pt idx="40">
                  <c:v>28.805660156440911</c:v>
                </c:pt>
                <c:pt idx="41">
                  <c:v>31.410782524928361</c:v>
                </c:pt>
                <c:pt idx="42">
                  <c:v>32.568716070485522</c:v>
                </c:pt>
                <c:pt idx="43">
                  <c:v>32.653713632292821</c:v>
                </c:pt>
                <c:pt idx="44">
                  <c:v>32.797396648338911</c:v>
                </c:pt>
                <c:pt idx="45">
                  <c:v>33.919005611907075</c:v>
                </c:pt>
                <c:pt idx="46">
                  <c:v>34.29130564642422</c:v>
                </c:pt>
                <c:pt idx="47">
                  <c:v>33.795764551257648</c:v>
                </c:pt>
                <c:pt idx="48">
                  <c:v>32.087276364355588</c:v>
                </c:pt>
                <c:pt idx="49">
                  <c:v>32.259763943248295</c:v>
                </c:pt>
                <c:pt idx="50">
                  <c:v>32.581024826733383</c:v>
                </c:pt>
                <c:pt idx="51">
                  <c:v>33.715208425991122</c:v>
                </c:pt>
                <c:pt idx="52">
                  <c:v>31.828893945689437</c:v>
                </c:pt>
                <c:pt idx="53">
                  <c:v>32.234787430027325</c:v>
                </c:pt>
                <c:pt idx="54">
                  <c:v>30.893510896426587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EB54-44D4-B4F9-111EE16C9627}"/>
            </c:ext>
          </c:extLst>
        </c:ser>
        <c:ser>
          <c:idx val="5"/>
          <c:order val="5"/>
          <c:tx>
            <c:strRef>
              <c:f>'Data Fig3-6'!$B$84</c:f>
              <c:strCache>
                <c:ptCount val="1"/>
                <c:pt idx="0">
                  <c:v>1867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Fig3-6'!$C$84:$EL$84</c:f>
              <c:numCache>
                <c:formatCode>General</c:formatCode>
                <c:ptCount val="140"/>
                <c:pt idx="25">
                  <c:v>30.742775755275549</c:v>
                </c:pt>
                <c:pt idx="26">
                  <c:v>30.816860624780251</c:v>
                </c:pt>
                <c:pt idx="27">
                  <c:v>30.063478577606649</c:v>
                </c:pt>
                <c:pt idx="28">
                  <c:v>31.564115724435474</c:v>
                </c:pt>
                <c:pt idx="29">
                  <c:v>33.927526613516804</c:v>
                </c:pt>
                <c:pt idx="30">
                  <c:v>34.543938485752207</c:v>
                </c:pt>
                <c:pt idx="31">
                  <c:v>35.673069864376565</c:v>
                </c:pt>
                <c:pt idx="32">
                  <c:v>35.912188732556373</c:v>
                </c:pt>
                <c:pt idx="33">
                  <c:v>34.452683210490463</c:v>
                </c:pt>
                <c:pt idx="34">
                  <c:v>32.927559945042844</c:v>
                </c:pt>
                <c:pt idx="35">
                  <c:v>32.081760868118529</c:v>
                </c:pt>
                <c:pt idx="36">
                  <c:v>31.321627966225044</c:v>
                </c:pt>
                <c:pt idx="37">
                  <c:v>31.11800962225859</c:v>
                </c:pt>
                <c:pt idx="38">
                  <c:v>28.807901264021925</c:v>
                </c:pt>
                <c:pt idx="39">
                  <c:v>27.813877881627111</c:v>
                </c:pt>
                <c:pt idx="40">
                  <c:v>27.404358564511561</c:v>
                </c:pt>
                <c:pt idx="41">
                  <c:v>29.889906733859945</c:v>
                </c:pt>
                <c:pt idx="42">
                  <c:v>30.999759430342955</c:v>
                </c:pt>
                <c:pt idx="43">
                  <c:v>31.088768612995043</c:v>
                </c:pt>
                <c:pt idx="44">
                  <c:v>31.233584463623586</c:v>
                </c:pt>
                <c:pt idx="45">
                  <c:v>32.309852479418147</c:v>
                </c:pt>
                <c:pt idx="46">
                  <c:v>32.672802824802019</c:v>
                </c:pt>
                <c:pt idx="47">
                  <c:v>32.208743207542518</c:v>
                </c:pt>
                <c:pt idx="48">
                  <c:v>30.587962969435871</c:v>
                </c:pt>
                <c:pt idx="49">
                  <c:v>30.759488955423794</c:v>
                </c:pt>
                <c:pt idx="50">
                  <c:v>31.072861304288931</c:v>
                </c:pt>
                <c:pt idx="51">
                  <c:v>32.161836352779787</c:v>
                </c:pt>
                <c:pt idx="52">
                  <c:v>30.369400183190606</c:v>
                </c:pt>
                <c:pt idx="53">
                  <c:v>30.763207296407838</c:v>
                </c:pt>
                <c:pt idx="54">
                  <c:v>29.489468059222602</c:v>
                </c:pt>
                <c:pt idx="55">
                  <c:v>29.971331157010372</c:v>
                </c:pt>
                <c:pt idx="56">
                  <c:v>31.343826743675887</c:v>
                </c:pt>
                <c:pt idx="57">
                  <c:v>31.746617079706446</c:v>
                </c:pt>
                <c:pt idx="58">
                  <c:v>33.323521910997918</c:v>
                </c:pt>
                <c:pt idx="59">
                  <c:v>34.223680840124501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EB54-44D4-B4F9-111EE16C9627}"/>
            </c:ext>
          </c:extLst>
        </c:ser>
        <c:ser>
          <c:idx val="6"/>
          <c:order val="6"/>
          <c:tx>
            <c:strRef>
              <c:f>'Data Fig3-6'!$B$85</c:f>
              <c:strCache>
                <c:ptCount val="1"/>
                <c:pt idx="0">
                  <c:v>1872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Fig3-6'!$C$85:$EL$85</c:f>
              <c:numCache>
                <c:formatCode>General</c:formatCode>
                <c:ptCount val="140"/>
                <c:pt idx="30">
                  <c:v>39.605752765741187</c:v>
                </c:pt>
                <c:pt idx="31">
                  <c:v>40.848728058138683</c:v>
                </c:pt>
                <c:pt idx="32">
                  <c:v>41.06973065063967</c:v>
                </c:pt>
                <c:pt idx="33">
                  <c:v>39.350475925875635</c:v>
                </c:pt>
                <c:pt idx="34">
                  <c:v>37.562671631214712</c:v>
                </c:pt>
                <c:pt idx="35">
                  <c:v>36.556240149933593</c:v>
                </c:pt>
                <c:pt idx="36">
                  <c:v>35.651566516043367</c:v>
                </c:pt>
                <c:pt idx="37">
                  <c:v>35.382480869563807</c:v>
                </c:pt>
                <c:pt idx="38">
                  <c:v>32.721906069694327</c:v>
                </c:pt>
                <c:pt idx="39">
                  <c:v>31.561384591627643</c:v>
                </c:pt>
                <c:pt idx="40">
                  <c:v>31.066827539057407</c:v>
                </c:pt>
                <c:pt idx="41">
                  <c:v>33.852500725331247</c:v>
                </c:pt>
                <c:pt idx="42">
                  <c:v>35.073755200782401</c:v>
                </c:pt>
                <c:pt idx="43">
                  <c:v>35.138221631653522</c:v>
                </c:pt>
                <c:pt idx="44">
                  <c:v>35.266087527703199</c:v>
                </c:pt>
                <c:pt idx="45">
                  <c:v>36.44500030258785</c:v>
                </c:pt>
                <c:pt idx="46">
                  <c:v>36.817352538820749</c:v>
                </c:pt>
                <c:pt idx="47">
                  <c:v>36.258393722245152</c:v>
                </c:pt>
                <c:pt idx="48">
                  <c:v>34.400563705387995</c:v>
                </c:pt>
                <c:pt idx="49">
                  <c:v>34.561926322991582</c:v>
                </c:pt>
                <c:pt idx="50">
                  <c:v>34.882727355847152</c:v>
                </c:pt>
                <c:pt idx="51">
                  <c:v>36.072874508678211</c:v>
                </c:pt>
                <c:pt idx="52">
                  <c:v>34.031581247561199</c:v>
                </c:pt>
                <c:pt idx="53">
                  <c:v>34.443982232776079</c:v>
                </c:pt>
                <c:pt idx="54">
                  <c:v>32.989945701114507</c:v>
                </c:pt>
                <c:pt idx="55">
                  <c:v>33.50214046656756</c:v>
                </c:pt>
                <c:pt idx="56">
                  <c:v>35.008677823411908</c:v>
                </c:pt>
                <c:pt idx="57">
                  <c:v>35.429783739065208</c:v>
                </c:pt>
                <c:pt idx="58">
                  <c:v>37.159201699660024</c:v>
                </c:pt>
                <c:pt idx="59">
                  <c:v>38.130265544614673</c:v>
                </c:pt>
                <c:pt idx="60">
                  <c:v>37.064622053557237</c:v>
                </c:pt>
                <c:pt idx="61">
                  <c:v>37.721495064595096</c:v>
                </c:pt>
                <c:pt idx="62">
                  <c:v>38.533624088561595</c:v>
                </c:pt>
                <c:pt idx="63">
                  <c:v>38.727852725792225</c:v>
                </c:pt>
                <c:pt idx="64">
                  <c:v>37.961438932667285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EB54-44D4-B4F9-111EE16C9627}"/>
            </c:ext>
          </c:extLst>
        </c:ser>
        <c:ser>
          <c:idx val="7"/>
          <c:order val="7"/>
          <c:tx>
            <c:strRef>
              <c:f>'Data Fig3-6'!$B$86</c:f>
              <c:strCache>
                <c:ptCount val="1"/>
                <c:pt idx="0">
                  <c:v>1877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Fig3-6'!$C$86:$EL$86</c:f>
              <c:numCache>
                <c:formatCode>General</c:formatCode>
                <c:ptCount val="140"/>
                <c:pt idx="35">
                  <c:v>34.715668338444154</c:v>
                </c:pt>
                <c:pt idx="36">
                  <c:v>33.831638565589735</c:v>
                </c:pt>
                <c:pt idx="37">
                  <c:v>33.552180461353615</c:v>
                </c:pt>
                <c:pt idx="38">
                  <c:v>31.007360082937652</c:v>
                </c:pt>
                <c:pt idx="39">
                  <c:v>29.887362259041701</c:v>
                </c:pt>
                <c:pt idx="40">
                  <c:v>29.39978632936544</c:v>
                </c:pt>
                <c:pt idx="41">
                  <c:v>32.015328154030904</c:v>
                </c:pt>
                <c:pt idx="42">
                  <c:v>33.14729838933178</c:v>
                </c:pt>
                <c:pt idx="43">
                  <c:v>33.184907717040318</c:v>
                </c:pt>
                <c:pt idx="44">
                  <c:v>33.282640603703442</c:v>
                </c:pt>
                <c:pt idx="45">
                  <c:v>34.371920109095434</c:v>
                </c:pt>
                <c:pt idx="46">
                  <c:v>34.69930427041303</c:v>
                </c:pt>
                <c:pt idx="47">
                  <c:v>34.149382451298777</c:v>
                </c:pt>
                <c:pt idx="48">
                  <c:v>32.378285532840152</c:v>
                </c:pt>
                <c:pt idx="49">
                  <c:v>32.509951083089256</c:v>
                </c:pt>
                <c:pt idx="50">
                  <c:v>32.791656517552262</c:v>
                </c:pt>
                <c:pt idx="51">
                  <c:v>33.889758048099459</c:v>
                </c:pt>
                <c:pt idx="52">
                  <c:v>31.952248050544899</c:v>
                </c:pt>
                <c:pt idx="53">
                  <c:v>32.320982683250087</c:v>
                </c:pt>
                <c:pt idx="54">
                  <c:v>30.938747253717619</c:v>
                </c:pt>
                <c:pt idx="55">
                  <c:v>31.401942708027036</c:v>
                </c:pt>
                <c:pt idx="56">
                  <c:v>32.796396356739791</c:v>
                </c:pt>
                <c:pt idx="57">
                  <c:v>33.172536928402415</c:v>
                </c:pt>
                <c:pt idx="58">
                  <c:v>34.772373359473917</c:v>
                </c:pt>
                <c:pt idx="59">
                  <c:v>35.660227481870074</c:v>
                </c:pt>
                <c:pt idx="60">
                  <c:v>34.642579290178304</c:v>
                </c:pt>
                <c:pt idx="61">
                  <c:v>35.235948852283684</c:v>
                </c:pt>
                <c:pt idx="62">
                  <c:v>35.972715579656374</c:v>
                </c:pt>
                <c:pt idx="63">
                  <c:v>36.131899433874402</c:v>
                </c:pt>
                <c:pt idx="64">
                  <c:v>35.395955404216195</c:v>
                </c:pt>
                <c:pt idx="65">
                  <c:v>36.459063561815078</c:v>
                </c:pt>
                <c:pt idx="66">
                  <c:v>36.324731553611279</c:v>
                </c:pt>
                <c:pt idx="67">
                  <c:v>35.881353012168994</c:v>
                </c:pt>
                <c:pt idx="68">
                  <c:v>34.806490801433547</c:v>
                </c:pt>
                <c:pt idx="69">
                  <c:v>35.989639307853054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EB54-44D4-B4F9-111EE16C9627}"/>
            </c:ext>
          </c:extLst>
        </c:ser>
        <c:ser>
          <c:idx val="8"/>
          <c:order val="8"/>
          <c:tx>
            <c:strRef>
              <c:f>'Data Fig3-6'!$B$87</c:f>
              <c:strCache>
                <c:ptCount val="1"/>
                <c:pt idx="0">
                  <c:v>1882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Fig3-6'!$C$87:$EL$87</c:f>
              <c:numCache>
                <c:formatCode>General</c:formatCode>
                <c:ptCount val="140"/>
                <c:pt idx="40">
                  <c:v>27.911252337273044</c:v>
                </c:pt>
                <c:pt idx="41">
                  <c:v>30.351387132028051</c:v>
                </c:pt>
                <c:pt idx="42">
                  <c:v>31.376713249163554</c:v>
                </c:pt>
                <c:pt idx="43">
                  <c:v>31.363932513576138</c:v>
                </c:pt>
                <c:pt idx="44">
                  <c:v>31.408599158551564</c:v>
                </c:pt>
                <c:pt idx="45">
                  <c:v>32.388286055834342</c:v>
                </c:pt>
                <c:pt idx="46">
                  <c:v>32.647640965270796</c:v>
                </c:pt>
                <c:pt idx="47">
                  <c:v>32.082551715357063</c:v>
                </c:pt>
                <c:pt idx="48">
                  <c:v>30.374720470407087</c:v>
                </c:pt>
                <c:pt idx="49">
                  <c:v>30.456675422101323</c:v>
                </c:pt>
                <c:pt idx="50">
                  <c:v>30.679414665601861</c:v>
                </c:pt>
                <c:pt idx="51">
                  <c:v>31.664326861870499</c:v>
                </c:pt>
                <c:pt idx="52">
                  <c:v>29.813585802314158</c:v>
                </c:pt>
                <c:pt idx="53">
                  <c:v>30.11986480785751</c:v>
                </c:pt>
                <c:pt idx="54">
                  <c:v>28.795358679140715</c:v>
                </c:pt>
                <c:pt idx="55">
                  <c:v>29.191468987249696</c:v>
                </c:pt>
                <c:pt idx="56">
                  <c:v>30.451814082401942</c:v>
                </c:pt>
                <c:pt idx="57">
                  <c:v>30.763706022021886</c:v>
                </c:pt>
                <c:pt idx="58">
                  <c:v>32.207932391971774</c:v>
                </c:pt>
                <c:pt idx="59">
                  <c:v>32.988002157849778</c:v>
                </c:pt>
                <c:pt idx="60">
                  <c:v>32.003954959692315</c:v>
                </c:pt>
                <c:pt idx="61">
                  <c:v>32.510454022401426</c:v>
                </c:pt>
                <c:pt idx="62">
                  <c:v>33.146040721560176</c:v>
                </c:pt>
                <c:pt idx="63">
                  <c:v>33.248003937886779</c:v>
                </c:pt>
                <c:pt idx="64">
                  <c:v>32.528634928056171</c:v>
                </c:pt>
                <c:pt idx="65">
                  <c:v>33.46159780219314</c:v>
                </c:pt>
                <c:pt idx="66">
                  <c:v>33.293588333017524</c:v>
                </c:pt>
                <c:pt idx="67">
                  <c:v>32.842496350549112</c:v>
                </c:pt>
                <c:pt idx="68">
                  <c:v>31.816279098389366</c:v>
                </c:pt>
                <c:pt idx="69">
                  <c:v>32.85675813242306</c:v>
                </c:pt>
                <c:pt idx="70">
                  <c:v>34.408811703497975</c:v>
                </c:pt>
                <c:pt idx="71">
                  <c:v>35.173007333445078</c:v>
                </c:pt>
                <c:pt idx="72">
                  <c:v>34.750290025444457</c:v>
                </c:pt>
                <c:pt idx="73">
                  <c:v>26.701593463922997</c:v>
                </c:pt>
                <c:pt idx="74">
                  <c:v>28.510481493746358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EB54-44D4-B4F9-111EE16C9627}"/>
            </c:ext>
          </c:extLst>
        </c:ser>
        <c:ser>
          <c:idx val="9"/>
          <c:order val="9"/>
          <c:tx>
            <c:strRef>
              <c:f>'Data Fig3-6'!$B$88</c:f>
              <c:strCache>
                <c:ptCount val="1"/>
                <c:pt idx="0">
                  <c:v>1887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Fig3-6'!$C$88:$EL$88</c:f>
              <c:numCache>
                <c:formatCode>General</c:formatCode>
                <c:ptCount val="140"/>
                <c:pt idx="45">
                  <c:v>33.975306941588677</c:v>
                </c:pt>
                <c:pt idx="46">
                  <c:v>34.275931542280723</c:v>
                </c:pt>
                <c:pt idx="47">
                  <c:v>33.710398510213338</c:v>
                </c:pt>
                <c:pt idx="48">
                  <c:v>31.94148900693467</c:v>
                </c:pt>
                <c:pt idx="49">
                  <c:v>32.051890405870608</c:v>
                </c:pt>
                <c:pt idx="50">
                  <c:v>32.310306521941627</c:v>
                </c:pt>
                <c:pt idx="51">
                  <c:v>33.37235244147265</c:v>
                </c:pt>
                <c:pt idx="52">
                  <c:v>31.445409232531496</c:v>
                </c:pt>
                <c:pt idx="53">
                  <c:v>31.790529951495198</c:v>
                </c:pt>
                <c:pt idx="54">
                  <c:v>30.413848053251659</c:v>
                </c:pt>
                <c:pt idx="55">
                  <c:v>30.852704269042231</c:v>
                </c:pt>
                <c:pt idx="56">
                  <c:v>32.205827162720809</c:v>
                </c:pt>
                <c:pt idx="57">
                  <c:v>32.557577698494526</c:v>
                </c:pt>
                <c:pt idx="58">
                  <c:v>34.109146385784157</c:v>
                </c:pt>
                <c:pt idx="59">
                  <c:v>34.960089552155388</c:v>
                </c:pt>
                <c:pt idx="60">
                  <c:v>33.942264550900212</c:v>
                </c:pt>
                <c:pt idx="61">
                  <c:v>34.503931462358132</c:v>
                </c:pt>
                <c:pt idx="62">
                  <c:v>35.204480030744335</c:v>
                </c:pt>
                <c:pt idx="63">
                  <c:v>35.339090140773997</c:v>
                </c:pt>
                <c:pt idx="64">
                  <c:v>34.599311499599658</c:v>
                </c:pt>
                <c:pt idx="65">
                  <c:v>35.617612887708248</c:v>
                </c:pt>
                <c:pt idx="66">
                  <c:v>35.465156110943944</c:v>
                </c:pt>
                <c:pt idx="67">
                  <c:v>35.011033423545697</c:v>
                </c:pt>
                <c:pt idx="68">
                  <c:v>33.942095232602377</c:v>
                </c:pt>
                <c:pt idx="69">
                  <c:v>35.076346470093299</c:v>
                </c:pt>
                <c:pt idx="70">
                  <c:v>36.759098564718315</c:v>
                </c:pt>
                <c:pt idx="71">
                  <c:v>37.602509671727056</c:v>
                </c:pt>
                <c:pt idx="72">
                  <c:v>37.178256435188857</c:v>
                </c:pt>
                <c:pt idx="73">
                  <c:v>28.588488291863861</c:v>
                </c:pt>
                <c:pt idx="74">
                  <c:v>30.548709848292908</c:v>
                </c:pt>
                <c:pt idx="75">
                  <c:v>29.39589146510129</c:v>
                </c:pt>
                <c:pt idx="76">
                  <c:v>25.891528686790931</c:v>
                </c:pt>
                <c:pt idx="77">
                  <c:v>22.196126911945477</c:v>
                </c:pt>
                <c:pt idx="78">
                  <c:v>18.626225587759258</c:v>
                </c:pt>
                <c:pt idx="79">
                  <c:v>21.020355314311956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9-EB54-44D4-B4F9-111EE16C9627}"/>
            </c:ext>
          </c:extLst>
        </c:ser>
        <c:ser>
          <c:idx val="10"/>
          <c:order val="10"/>
          <c:tx>
            <c:strRef>
              <c:f>'Data Fig3-6'!$B$89</c:f>
              <c:strCache>
                <c:ptCount val="1"/>
                <c:pt idx="0">
                  <c:v>1892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Fig3-6'!$C$89:$EL$89</c:f>
              <c:numCache>
                <c:formatCode>General</c:formatCode>
                <c:ptCount val="140"/>
                <c:pt idx="50">
                  <c:v>35.86697355839128</c:v>
                </c:pt>
                <c:pt idx="51">
                  <c:v>36.985674870868422</c:v>
                </c:pt>
                <c:pt idx="52">
                  <c:v>34.792725172457004</c:v>
                </c:pt>
                <c:pt idx="53">
                  <c:v>35.121069289285899</c:v>
                </c:pt>
                <c:pt idx="54">
                  <c:v>33.548630740112515</c:v>
                </c:pt>
                <c:pt idx="55">
                  <c:v>33.983225874957853</c:v>
                </c:pt>
                <c:pt idx="56">
                  <c:v>35.422843324409456</c:v>
                </c:pt>
                <c:pt idx="57">
                  <c:v>35.756976456179828</c:v>
                </c:pt>
                <c:pt idx="58">
                  <c:v>37.405371724217659</c:v>
                </c:pt>
                <c:pt idx="59">
                  <c:v>38.27890506568157</c:v>
                </c:pt>
                <c:pt idx="60">
                  <c:v>37.10436870719731</c:v>
                </c:pt>
                <c:pt idx="61">
                  <c:v>37.65970838423555</c:v>
                </c:pt>
                <c:pt idx="62">
                  <c:v>38.362188931047456</c:v>
                </c:pt>
                <c:pt idx="63">
                  <c:v>38.446054591561804</c:v>
                </c:pt>
                <c:pt idx="64">
                  <c:v>37.582048575881487</c:v>
                </c:pt>
                <c:pt idx="65">
                  <c:v>38.626388982810447</c:v>
                </c:pt>
                <c:pt idx="66">
                  <c:v>38.398385914607843</c:v>
                </c:pt>
                <c:pt idx="67">
                  <c:v>37.844105913656811</c:v>
                </c:pt>
                <c:pt idx="68">
                  <c:v>36.629379432298279</c:v>
                </c:pt>
                <c:pt idx="69">
                  <c:v>37.796096626744244</c:v>
                </c:pt>
                <c:pt idx="70">
                  <c:v>39.548301000759452</c:v>
                </c:pt>
                <c:pt idx="71">
                  <c:v>40.39203077009423</c:v>
                </c:pt>
                <c:pt idx="72">
                  <c:v>39.871209038447269</c:v>
                </c:pt>
                <c:pt idx="73">
                  <c:v>30.609253150956356</c:v>
                </c:pt>
                <c:pt idx="74">
                  <c:v>32.652896197514657</c:v>
                </c:pt>
                <c:pt idx="75">
                  <c:v>31.364759330840545</c:v>
                </c:pt>
                <c:pt idx="76">
                  <c:v>27.575271571414888</c:v>
                </c:pt>
                <c:pt idx="77">
                  <c:v>23.596522272865979</c:v>
                </c:pt>
                <c:pt idx="78">
                  <c:v>19.765770006506738</c:v>
                </c:pt>
                <c:pt idx="79">
                  <c:v>22.266945155824526</c:v>
                </c:pt>
                <c:pt idx="80">
                  <c:v>21.971643224762328</c:v>
                </c:pt>
                <c:pt idx="81">
                  <c:v>22.08531557476751</c:v>
                </c:pt>
                <c:pt idx="82">
                  <c:v>21.796966159431701</c:v>
                </c:pt>
                <c:pt idx="83">
                  <c:v>24.794648130941063</c:v>
                </c:pt>
                <c:pt idx="84">
                  <c:v>21.497196767776586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A-EB54-44D4-B4F9-111EE16C9627}"/>
            </c:ext>
          </c:extLst>
        </c:ser>
        <c:ser>
          <c:idx val="11"/>
          <c:order val="11"/>
          <c:tx>
            <c:strRef>
              <c:f>'Data Fig3-6'!$B$90</c:f>
              <c:strCache>
                <c:ptCount val="1"/>
                <c:pt idx="0">
                  <c:v>1897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Fig3-6'!$C$90:$EL$90</c:f>
              <c:numCache>
                <c:formatCode>General</c:formatCode>
                <c:ptCount val="140"/>
                <c:pt idx="55">
                  <c:v>35.312616258737968</c:v>
                </c:pt>
                <c:pt idx="56">
                  <c:v>36.786134129372599</c:v>
                </c:pt>
                <c:pt idx="57">
                  <c:v>37.109864023165542</c:v>
                </c:pt>
                <c:pt idx="58">
                  <c:v>38.79610515894575</c:v>
                </c:pt>
                <c:pt idx="59">
                  <c:v>39.675848807803618</c:v>
                </c:pt>
                <c:pt idx="60">
                  <c:v>38.432003058910581</c:v>
                </c:pt>
                <c:pt idx="61">
                  <c:v>38.981416576291728</c:v>
                </c:pt>
                <c:pt idx="62">
                  <c:v>39.681238458362571</c:v>
                </c:pt>
                <c:pt idx="63">
                  <c:v>39.740396076735145</c:v>
                </c:pt>
                <c:pt idx="64">
                  <c:v>38.821323434741018</c:v>
                </c:pt>
                <c:pt idx="65">
                  <c:v>39.873017162170562</c:v>
                </c:pt>
                <c:pt idx="66">
                  <c:v>39.610186251617279</c:v>
                </c:pt>
                <c:pt idx="67">
                  <c:v>39.01099417785781</c:v>
                </c:pt>
                <c:pt idx="68">
                  <c:v>37.732860024660354</c:v>
                </c:pt>
                <c:pt idx="69">
                  <c:v>38.909645423691209</c:v>
                </c:pt>
                <c:pt idx="70">
                  <c:v>40.686796865768564</c:v>
                </c:pt>
                <c:pt idx="71">
                  <c:v>41.526997780382878</c:v>
                </c:pt>
                <c:pt idx="72">
                  <c:v>40.963123496625172</c:v>
                </c:pt>
                <c:pt idx="73">
                  <c:v>31.425706263600176</c:v>
                </c:pt>
                <c:pt idx="74">
                  <c:v>33.499823471276898</c:v>
                </c:pt>
                <c:pt idx="75">
                  <c:v>32.153917916924627</c:v>
                </c:pt>
                <c:pt idx="76">
                  <c:v>28.247139554374176</c:v>
                </c:pt>
                <c:pt idx="77">
                  <c:v>24.152730212965338</c:v>
                </c:pt>
                <c:pt idx="78">
                  <c:v>20.216199534725128</c:v>
                </c:pt>
                <c:pt idx="79">
                  <c:v>22.757249286488463</c:v>
                </c:pt>
                <c:pt idx="80">
                  <c:v>22.433111813110781</c:v>
                </c:pt>
                <c:pt idx="81">
                  <c:v>22.529382745572523</c:v>
                </c:pt>
                <c:pt idx="82">
                  <c:v>22.21839065573068</c:v>
                </c:pt>
                <c:pt idx="83">
                  <c:v>25.254131740720183</c:v>
                </c:pt>
                <c:pt idx="84">
                  <c:v>21.875286883456091</c:v>
                </c:pt>
                <c:pt idx="85">
                  <c:v>21.538826020433888</c:v>
                </c:pt>
                <c:pt idx="86">
                  <c:v>21.027964130752935</c:v>
                </c:pt>
                <c:pt idx="87">
                  <c:v>19.872369238016599</c:v>
                </c:pt>
                <c:pt idx="88">
                  <c:v>18.883776662456132</c:v>
                </c:pt>
                <c:pt idx="89">
                  <c:v>21.112776482706685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B-EB54-44D4-B4F9-111EE16C9627}"/>
            </c:ext>
          </c:extLst>
        </c:ser>
        <c:ser>
          <c:idx val="12"/>
          <c:order val="12"/>
          <c:tx>
            <c:strRef>
              <c:f>'Data Fig3-6'!$B$91</c:f>
              <c:strCache>
                <c:ptCount val="1"/>
                <c:pt idx="0">
                  <c:v>1902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Fig3-6'!$C$91:$EL$91</c:f>
              <c:numCache>
                <c:formatCode>General</c:formatCode>
                <c:ptCount val="140"/>
                <c:pt idx="60">
                  <c:v>33.303815914706469</c:v>
                </c:pt>
                <c:pt idx="61">
                  <c:v>33.802272862462779</c:v>
                </c:pt>
                <c:pt idx="62">
                  <c:v>34.432799229837627</c:v>
                </c:pt>
                <c:pt idx="63">
                  <c:v>34.508074638546944</c:v>
                </c:pt>
                <c:pt idx="64">
                  <c:v>33.732567648454015</c:v>
                </c:pt>
                <c:pt idx="65">
                  <c:v>34.669937609902938</c:v>
                </c:pt>
                <c:pt idx="66">
                  <c:v>34.465288602899754</c:v>
                </c:pt>
                <c:pt idx="67">
                  <c:v>33.967782789971153</c:v>
                </c:pt>
                <c:pt idx="68">
                  <c:v>32.877479180681178</c:v>
                </c:pt>
                <c:pt idx="69">
                  <c:v>33.924691032605608</c:v>
                </c:pt>
                <c:pt idx="70">
                  <c:v>35.497419364884891</c:v>
                </c:pt>
                <c:pt idx="71">
                  <c:v>36.254726978482225</c:v>
                </c:pt>
                <c:pt idx="72">
                  <c:v>35.787252347340363</c:v>
                </c:pt>
                <c:pt idx="73">
                  <c:v>27.473986696029169</c:v>
                </c:pt>
                <c:pt idx="74">
                  <c:v>29.308302012240048</c:v>
                </c:pt>
                <c:pt idx="75">
                  <c:v>28.152107349040186</c:v>
                </c:pt>
                <c:pt idx="76">
                  <c:v>24.750771949781257</c:v>
                </c:pt>
                <c:pt idx="77">
                  <c:v>21.179560827573496</c:v>
                </c:pt>
                <c:pt idx="78">
                  <c:v>17.741187591784538</c:v>
                </c:pt>
                <c:pt idx="79">
                  <c:v>19.986170585583864</c:v>
                </c:pt>
                <c:pt idx="80">
                  <c:v>19.721116051737422</c:v>
                </c:pt>
                <c:pt idx="81">
                  <c:v>19.823145089046722</c:v>
                </c:pt>
                <c:pt idx="82">
                  <c:v>19.564330933677617</c:v>
                </c:pt>
                <c:pt idx="83">
                  <c:v>22.254964194084415</c:v>
                </c:pt>
                <c:pt idx="84">
                  <c:v>19.295266535484284</c:v>
                </c:pt>
                <c:pt idx="85">
                  <c:v>19.014338700493255</c:v>
                </c:pt>
                <c:pt idx="86">
                  <c:v>18.577577332901164</c:v>
                </c:pt>
                <c:pt idx="87">
                  <c:v>17.568723578253977</c:v>
                </c:pt>
                <c:pt idx="88">
                  <c:v>16.705709631583783</c:v>
                </c:pt>
                <c:pt idx="89">
                  <c:v>18.690297520485839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C-EB54-44D4-B4F9-111EE16C9627}"/>
            </c:ext>
          </c:extLst>
        </c:ser>
        <c:ser>
          <c:idx val="13"/>
          <c:order val="13"/>
          <c:tx>
            <c:strRef>
              <c:f>'Data Fig3-6'!$B$92</c:f>
              <c:strCache>
                <c:ptCount val="1"/>
                <c:pt idx="0">
                  <c:v>1907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Fig3-6'!$C$92:$EL$92</c:f>
              <c:numCache>
                <c:formatCode>General</c:formatCode>
                <c:ptCount val="140"/>
                <c:pt idx="65">
                  <c:v>30.100295526274198</c:v>
                </c:pt>
                <c:pt idx="66">
                  <c:v>29.934543689225325</c:v>
                </c:pt>
                <c:pt idx="67">
                  <c:v>29.514354183200378</c:v>
                </c:pt>
                <c:pt idx="68">
                  <c:v>28.578287543738536</c:v>
                </c:pt>
                <c:pt idx="69">
                  <c:v>29.49948391340218</c:v>
                </c:pt>
                <c:pt idx="70">
                  <c:v>30.8786915549009</c:v>
                </c:pt>
                <c:pt idx="71">
                  <c:v>31.549601817584833</c:v>
                </c:pt>
                <c:pt idx="72">
                  <c:v>31.155210284043847</c:v>
                </c:pt>
                <c:pt idx="73">
                  <c:v>23.927492794160671</c:v>
                </c:pt>
                <c:pt idx="74">
                  <c:v>25.535547959258551</c:v>
                </c:pt>
                <c:pt idx="75">
                  <c:v>24.538862199326765</c:v>
                </c:pt>
                <c:pt idx="76">
                  <c:v>21.583708535004728</c:v>
                </c:pt>
                <c:pt idx="77">
                  <c:v>18.47768710431701</c:v>
                </c:pt>
                <c:pt idx="78">
                  <c:v>15.484756884488762</c:v>
                </c:pt>
                <c:pt idx="79">
                  <c:v>17.451750915430495</c:v>
                </c:pt>
                <c:pt idx="80">
                  <c:v>17.230155358136166</c:v>
                </c:pt>
                <c:pt idx="81">
                  <c:v>17.328036715513154</c:v>
                </c:pt>
                <c:pt idx="82">
                  <c:v>17.109248736065901</c:v>
                </c:pt>
                <c:pt idx="83">
                  <c:v>19.471051261944588</c:v>
                </c:pt>
                <c:pt idx="84">
                  <c:v>16.890581025379074</c:v>
                </c:pt>
                <c:pt idx="85">
                  <c:v>16.652641992968356</c:v>
                </c:pt>
                <c:pt idx="86">
                  <c:v>16.277292122934412</c:v>
                </c:pt>
                <c:pt idx="87">
                  <c:v>15.399440986282276</c:v>
                </c:pt>
                <c:pt idx="88">
                  <c:v>14.64852034319734</c:v>
                </c:pt>
                <c:pt idx="89">
                  <c:v>16.395114703807717</c:v>
                </c:pt>
                <c:pt idx="90">
                  <c:v>18.836806887587279</c:v>
                </c:pt>
                <c:pt idx="91">
                  <c:v>16.510546684478427</c:v>
                </c:pt>
                <c:pt idx="92">
                  <c:v>16.081529669947521</c:v>
                </c:pt>
                <c:pt idx="93">
                  <c:v>15.246032820060638</c:v>
                </c:pt>
                <c:pt idx="94">
                  <c:v>11.903755867505456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D-EB54-44D4-B4F9-111EE16C9627}"/>
            </c:ext>
          </c:extLst>
        </c:ser>
        <c:ser>
          <c:idx val="14"/>
          <c:order val="14"/>
          <c:tx>
            <c:strRef>
              <c:f>'Data Fig3-6'!$B$93</c:f>
              <c:strCache>
                <c:ptCount val="1"/>
                <c:pt idx="0">
                  <c:v>1912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Fig3-6'!$C$93:$EL$93</c:f>
              <c:numCache>
                <c:formatCode>General</c:formatCode>
                <c:ptCount val="140"/>
                <c:pt idx="70">
                  <c:v>27.457273371600007</c:v>
                </c:pt>
                <c:pt idx="71">
                  <c:v>28.065109072925214</c:v>
                </c:pt>
                <c:pt idx="72">
                  <c:v>27.725799521118315</c:v>
                </c:pt>
                <c:pt idx="73">
                  <c:v>21.302531739412057</c:v>
                </c:pt>
                <c:pt idx="74">
                  <c:v>22.743951793479855</c:v>
                </c:pt>
                <c:pt idx="75">
                  <c:v>21.86614803310308</c:v>
                </c:pt>
                <c:pt idx="76">
                  <c:v>19.241816609968854</c:v>
                </c:pt>
                <c:pt idx="77">
                  <c:v>16.480457573105703</c:v>
                </c:pt>
                <c:pt idx="78">
                  <c:v>13.817367537217606</c:v>
                </c:pt>
                <c:pt idx="79">
                  <c:v>15.579578799588468</c:v>
                </c:pt>
                <c:pt idx="80">
                  <c:v>15.39092891367793</c:v>
                </c:pt>
                <c:pt idx="81">
                  <c:v>15.486508020886708</c:v>
                </c:pt>
                <c:pt idx="82">
                  <c:v>15.297919037776383</c:v>
                </c:pt>
                <c:pt idx="83">
                  <c:v>17.417901486476893</c:v>
                </c:pt>
                <c:pt idx="84">
                  <c:v>15.117927264041173</c:v>
                </c:pt>
                <c:pt idx="85">
                  <c:v>14.912410918887526</c:v>
                </c:pt>
                <c:pt idx="86">
                  <c:v>14.582979198958977</c:v>
                </c:pt>
                <c:pt idx="87">
                  <c:v>13.802193511211712</c:v>
                </c:pt>
                <c:pt idx="88">
                  <c:v>13.134334326154159</c:v>
                </c:pt>
                <c:pt idx="89">
                  <c:v>14.706369645249731</c:v>
                </c:pt>
                <c:pt idx="90">
                  <c:v>16.90473166068476</c:v>
                </c:pt>
                <c:pt idx="91">
                  <c:v>14.825236239330618</c:v>
                </c:pt>
                <c:pt idx="92">
                  <c:v>14.447249971551312</c:v>
                </c:pt>
                <c:pt idx="93">
                  <c:v>13.703615143888264</c:v>
                </c:pt>
                <c:pt idx="94">
                  <c:v>10.704816498531512</c:v>
                </c:pt>
                <c:pt idx="95">
                  <c:v>8.8507543443085268</c:v>
                </c:pt>
                <c:pt idx="96">
                  <c:v>8.9269445156432052</c:v>
                </c:pt>
                <c:pt idx="97">
                  <c:v>8.9724520487717818</c:v>
                </c:pt>
                <c:pt idx="98">
                  <c:v>9.5155884653722005</c:v>
                </c:pt>
                <c:pt idx="99">
                  <c:v>6.6331295439333244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E-EB54-44D4-B4F9-111EE16C9627}"/>
            </c:ext>
          </c:extLst>
        </c:ser>
        <c:ser>
          <c:idx val="15"/>
          <c:order val="15"/>
          <c:tx>
            <c:strRef>
              <c:f>'Data Fig3-6'!$B$94</c:f>
              <c:strCache>
                <c:ptCount val="1"/>
                <c:pt idx="0">
                  <c:v>1922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Fig3-6'!$C$94:$EL$94</c:f>
              <c:numCache>
                <c:formatCode>General</c:formatCode>
                <c:ptCount val="140"/>
                <c:pt idx="80">
                  <c:v>11.136171478793191</c:v>
                </c:pt>
                <c:pt idx="81">
                  <c:v>11.20778402584207</c:v>
                </c:pt>
                <c:pt idx="82">
                  <c:v>11.073394736135153</c:v>
                </c:pt>
                <c:pt idx="83">
                  <c:v>12.610422759655746</c:v>
                </c:pt>
                <c:pt idx="84">
                  <c:v>10.947792112054138</c:v>
                </c:pt>
                <c:pt idx="85">
                  <c:v>10.801213741998131</c:v>
                </c:pt>
                <c:pt idx="86">
                  <c:v>10.564622978984291</c:v>
                </c:pt>
                <c:pt idx="87">
                  <c:v>10.000701028880162</c:v>
                </c:pt>
                <c:pt idx="88">
                  <c:v>9.5183504857145902</c:v>
                </c:pt>
                <c:pt idx="89">
                  <c:v>10.659398815165888</c:v>
                </c:pt>
                <c:pt idx="90">
                  <c:v>12.255272591204843</c:v>
                </c:pt>
                <c:pt idx="91">
                  <c:v>10.750184885153624</c:v>
                </c:pt>
                <c:pt idx="92">
                  <c:v>10.478283832674672</c:v>
                </c:pt>
                <c:pt idx="93">
                  <c:v>9.9410430556621154</c:v>
                </c:pt>
                <c:pt idx="94">
                  <c:v>7.7672337800812086</c:v>
                </c:pt>
                <c:pt idx="95">
                  <c:v>6.4232393738030957</c:v>
                </c:pt>
                <c:pt idx="96">
                  <c:v>6.4796431407602535</c:v>
                </c:pt>
                <c:pt idx="97">
                  <c:v>6.5138254983533459</c:v>
                </c:pt>
                <c:pt idx="98">
                  <c:v>6.9092987812386841</c:v>
                </c:pt>
                <c:pt idx="99">
                  <c:v>4.8170019053935134</c:v>
                </c:pt>
                <c:pt idx="100">
                  <c:v>5.4505069322100166</c:v>
                </c:pt>
                <c:pt idx="101">
                  <c:v>5.5019496112992252</c:v>
                </c:pt>
                <c:pt idx="102">
                  <c:v>4.7756939278451087</c:v>
                </c:pt>
                <c:pt idx="103">
                  <c:v>2.5342569737617229</c:v>
                </c:pt>
                <c:pt idx="104">
                  <c:v>1.7697364626828007</c:v>
                </c:pt>
                <c:pt idx="105">
                  <c:v>1.6153381550049866</c:v>
                </c:pt>
                <c:pt idx="106">
                  <c:v>1.3646535905917954</c:v>
                </c:pt>
                <c:pt idx="107">
                  <c:v>1.4963362801934654</c:v>
                </c:pt>
                <c:pt idx="108">
                  <c:v>1.7129508457045231</c:v>
                </c:pt>
                <c:pt idx="109">
                  <c:v>1.658697304634098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F-EB54-44D4-B4F9-111EE16C9627}"/>
            </c:ext>
          </c:extLst>
        </c:ser>
        <c:ser>
          <c:idx val="16"/>
          <c:order val="16"/>
          <c:tx>
            <c:strRef>
              <c:f>'Data Fig3-6'!$B$95</c:f>
              <c:strCache>
                <c:ptCount val="1"/>
                <c:pt idx="0">
                  <c:v>1927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Fig3-6'!$C$95:$EL$95</c:f>
              <c:numCache>
                <c:formatCode>General</c:formatCode>
                <c:ptCount val="140"/>
                <c:pt idx="85">
                  <c:v>10.759714776906455</c:v>
                </c:pt>
                <c:pt idx="86">
                  <c:v>10.518197387495857</c:v>
                </c:pt>
                <c:pt idx="87">
                  <c:v>9.9517950750702369</c:v>
                </c:pt>
                <c:pt idx="88">
                  <c:v>9.4672945548306053</c:v>
                </c:pt>
                <c:pt idx="89">
                  <c:v>10.597011628880907</c:v>
                </c:pt>
                <c:pt idx="90">
                  <c:v>12.176430398559257</c:v>
                </c:pt>
                <c:pt idx="91">
                  <c:v>10.673921322708498</c:v>
                </c:pt>
                <c:pt idx="92">
                  <c:v>10.397651459355783</c:v>
                </c:pt>
                <c:pt idx="93">
                  <c:v>9.8584965829331619</c:v>
                </c:pt>
                <c:pt idx="94">
                  <c:v>7.6980911729573815</c:v>
                </c:pt>
                <c:pt idx="95">
                  <c:v>6.3623768455375487</c:v>
                </c:pt>
                <c:pt idx="96">
                  <c:v>6.4150564213150645</c:v>
                </c:pt>
                <c:pt idx="97">
                  <c:v>6.4455945513253869</c:v>
                </c:pt>
                <c:pt idx="98">
                  <c:v>6.8335770042240371</c:v>
                </c:pt>
                <c:pt idx="99">
                  <c:v>4.7623012672103568</c:v>
                </c:pt>
                <c:pt idx="100">
                  <c:v>5.3873795915696148</c:v>
                </c:pt>
                <c:pt idx="101">
                  <c:v>5.4369298781308819</c:v>
                </c:pt>
                <c:pt idx="102">
                  <c:v>4.7180338504270747</c:v>
                </c:pt>
                <c:pt idx="103">
                  <c:v>2.5030071355766044</c:v>
                </c:pt>
                <c:pt idx="104">
                  <c:v>1.7474909885549088</c:v>
                </c:pt>
                <c:pt idx="105">
                  <c:v>1.5946536328256296</c:v>
                </c:pt>
                <c:pt idx="106">
                  <c:v>1.3467968242001696</c:v>
                </c:pt>
                <c:pt idx="107">
                  <c:v>1.4762658887312641</c:v>
                </c:pt>
                <c:pt idx="108">
                  <c:v>1.6892809721709303</c:v>
                </c:pt>
                <c:pt idx="109">
                  <c:v>1.6349764098973636</c:v>
                </c:pt>
                <c:pt idx="110">
                  <c:v>1.6077092090561791</c:v>
                </c:pt>
                <c:pt idx="111">
                  <c:v>1.9310675956327237</c:v>
                </c:pt>
                <c:pt idx="112">
                  <c:v>1.6879051423209368</c:v>
                </c:pt>
                <c:pt idx="113">
                  <c:v>1.3381760936023936</c:v>
                </c:pt>
                <c:pt idx="114">
                  <c:v>1.5251583845022232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0-EB54-44D4-B4F9-111EE16C9627}"/>
            </c:ext>
          </c:extLst>
        </c:ser>
        <c:ser>
          <c:idx val="17"/>
          <c:order val="17"/>
          <c:tx>
            <c:strRef>
              <c:f>'Data Fig3-6'!$B$96</c:f>
              <c:strCache>
                <c:ptCount val="1"/>
                <c:pt idx="0">
                  <c:v>1932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Fig3-6'!$C$96:$EL$96</c:f>
              <c:numCache>
                <c:formatCode>General</c:formatCode>
                <c:ptCount val="140"/>
                <c:pt idx="90">
                  <c:v>9.3065064268799969</c:v>
                </c:pt>
                <c:pt idx="91">
                  <c:v>8.1684289486555706</c:v>
                </c:pt>
                <c:pt idx="92">
                  <c:v>7.9661483299229561</c:v>
                </c:pt>
                <c:pt idx="93">
                  <c:v>7.5618638424659039</c:v>
                </c:pt>
                <c:pt idx="94">
                  <c:v>5.9115054329157433</c:v>
                </c:pt>
                <c:pt idx="95">
                  <c:v>4.8911511657470887</c:v>
                </c:pt>
                <c:pt idx="96">
                  <c:v>4.9362998380706129</c:v>
                </c:pt>
                <c:pt idx="97">
                  <c:v>4.9646195668351458</c:v>
                </c:pt>
                <c:pt idx="98">
                  <c:v>5.2683482607485432</c:v>
                </c:pt>
                <c:pt idx="99">
                  <c:v>3.6742891089869896</c:v>
                </c:pt>
                <c:pt idx="100">
                  <c:v>4.1583637117860661</c:v>
                </c:pt>
                <c:pt idx="101">
                  <c:v>4.198508222546069</c:v>
                </c:pt>
                <c:pt idx="102">
                  <c:v>3.6451530853553935</c:v>
                </c:pt>
                <c:pt idx="103">
                  <c:v>1.9347788832763271</c:v>
                </c:pt>
                <c:pt idx="104">
                  <c:v>1.3513986657112844</c:v>
                </c:pt>
                <c:pt idx="105">
                  <c:v>1.2337610299887796</c:v>
                </c:pt>
                <c:pt idx="106">
                  <c:v>1.0425586424649411</c:v>
                </c:pt>
                <c:pt idx="107">
                  <c:v>1.1435011153225392</c:v>
                </c:pt>
                <c:pt idx="108">
                  <c:v>1.3095200744414732</c:v>
                </c:pt>
                <c:pt idx="109">
                  <c:v>1.2686007115216895</c:v>
                </c:pt>
                <c:pt idx="110">
                  <c:v>1.2486378632213979</c:v>
                </c:pt>
                <c:pt idx="111">
                  <c:v>1.5011543204753985</c:v>
                </c:pt>
                <c:pt idx="112">
                  <c:v>1.3134700247095281</c:v>
                </c:pt>
                <c:pt idx="113">
                  <c:v>1.0421948909909018</c:v>
                </c:pt>
                <c:pt idx="114">
                  <c:v>1.1885490550276776</c:v>
                </c:pt>
                <c:pt idx="115">
                  <c:v>1.3070013533627576</c:v>
                </c:pt>
                <c:pt idx="116">
                  <c:v>1.2187031561302282</c:v>
                </c:pt>
                <c:pt idx="117">
                  <c:v>1.1459751873270785</c:v>
                </c:pt>
                <c:pt idx="118">
                  <c:v>1.2152094407223608</c:v>
                </c:pt>
                <c:pt idx="119">
                  <c:v>1.3465365660724871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1-EB54-44D4-B4F9-111EE16C9627}"/>
            </c:ext>
          </c:extLst>
        </c:ser>
        <c:ser>
          <c:idx val="18"/>
          <c:order val="18"/>
          <c:tx>
            <c:strRef>
              <c:f>'Data Fig3-6'!$B$97</c:f>
              <c:strCache>
                <c:ptCount val="1"/>
                <c:pt idx="0">
                  <c:v>1937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Fig3-6'!$C$97:$EL$97</c:f>
              <c:numCache>
                <c:formatCode>General</c:formatCode>
                <c:ptCount val="140"/>
                <c:pt idx="95">
                  <c:v>5.0309552592065243</c:v>
                </c:pt>
                <c:pt idx="96">
                  <c:v>5.0803515321705524</c:v>
                </c:pt>
                <c:pt idx="97">
                  <c:v>5.1125649455606181</c:v>
                </c:pt>
                <c:pt idx="98">
                  <c:v>5.4284584971576901</c:v>
                </c:pt>
                <c:pt idx="99">
                  <c:v>3.7877324367361012</c:v>
                </c:pt>
                <c:pt idx="100">
                  <c:v>4.2879023515193984</c:v>
                </c:pt>
                <c:pt idx="101">
                  <c:v>4.3305073195567161</c:v>
                </c:pt>
                <c:pt idx="102">
                  <c:v>3.7608969638767014</c:v>
                </c:pt>
                <c:pt idx="103">
                  <c:v>1.9968229911826814</c:v>
                </c:pt>
                <c:pt idx="104">
                  <c:v>1.3951306089718811</c:v>
                </c:pt>
                <c:pt idx="105">
                  <c:v>1.2740416801476142</c:v>
                </c:pt>
                <c:pt idx="106">
                  <c:v>1.0769548680867183</c:v>
                </c:pt>
                <c:pt idx="107">
                  <c:v>1.1816875255010602</c:v>
                </c:pt>
                <c:pt idx="108">
                  <c:v>1.3539018908179772</c:v>
                </c:pt>
                <c:pt idx="109">
                  <c:v>1.3123480867971116</c:v>
                </c:pt>
                <c:pt idx="110">
                  <c:v>1.292460482163879</c:v>
                </c:pt>
                <c:pt idx="111">
                  <c:v>1.5547211284425473</c:v>
                </c:pt>
                <c:pt idx="112">
                  <c:v>1.3611993584217039</c:v>
                </c:pt>
                <c:pt idx="113">
                  <c:v>1.0806252055627885</c:v>
                </c:pt>
                <c:pt idx="114">
                  <c:v>1.2328434240166237</c:v>
                </c:pt>
                <c:pt idx="115">
                  <c:v>1.3562753224986663</c:v>
                </c:pt>
                <c:pt idx="116">
                  <c:v>1.2651582837898752</c:v>
                </c:pt>
                <c:pt idx="117">
                  <c:v>1.1901154234141067</c:v>
                </c:pt>
                <c:pt idx="118">
                  <c:v>1.2624493154757297</c:v>
                </c:pt>
                <c:pt idx="119">
                  <c:v>1.3993692199505829</c:v>
                </c:pt>
                <c:pt idx="120">
                  <c:v>1.4019339741759176</c:v>
                </c:pt>
                <c:pt idx="121">
                  <c:v>1.4710376671216097</c:v>
                </c:pt>
                <c:pt idx="122">
                  <c:v>1.6271642722850548</c:v>
                </c:pt>
                <c:pt idx="123">
                  <c:v>1.6875284721578696</c:v>
                </c:pt>
                <c:pt idx="124">
                  <c:v>1.787084751920097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2-EB54-44D4-B4F9-111EE16C9627}"/>
            </c:ext>
          </c:extLst>
        </c:ser>
        <c:ser>
          <c:idx val="19"/>
          <c:order val="19"/>
          <c:tx>
            <c:strRef>
              <c:f>'Data Fig3-6'!$B$98</c:f>
              <c:strCache>
                <c:ptCount val="1"/>
                <c:pt idx="0">
                  <c:v>1942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Fig3-6'!$C$98:$EL$98</c:f>
              <c:numCache>
                <c:formatCode>General</c:formatCode>
                <c:ptCount val="140"/>
                <c:pt idx="100">
                  <c:v>3.3529616693934585</c:v>
                </c:pt>
                <c:pt idx="101">
                  <c:v>3.3826373112698827</c:v>
                </c:pt>
                <c:pt idx="102">
                  <c:v>2.934272669314598</c:v>
                </c:pt>
                <c:pt idx="103">
                  <c:v>1.5561031752951056</c:v>
                </c:pt>
                <c:pt idx="104">
                  <c:v>1.0860247545601138</c:v>
                </c:pt>
                <c:pt idx="105">
                  <c:v>0.99069967379366553</c:v>
                </c:pt>
                <c:pt idx="106">
                  <c:v>0.83637303020832787</c:v>
                </c:pt>
                <c:pt idx="107">
                  <c:v>0.91633541363603344</c:v>
                </c:pt>
                <c:pt idx="108">
                  <c:v>1.0479354224445918</c:v>
                </c:pt>
                <c:pt idx="109">
                  <c:v>1.0135319568231733</c:v>
                </c:pt>
                <c:pt idx="110">
                  <c:v>0.99590377351837156</c:v>
                </c:pt>
                <c:pt idx="111">
                  <c:v>1.1953744616628241</c:v>
                </c:pt>
                <c:pt idx="112">
                  <c:v>1.0440386763468557</c:v>
                </c:pt>
                <c:pt idx="113">
                  <c:v>0.82719008770726832</c:v>
                </c:pt>
                <c:pt idx="114">
                  <c:v>0.9423329088952046</c:v>
                </c:pt>
                <c:pt idx="115">
                  <c:v>1.0350170948622719</c:v>
                </c:pt>
                <c:pt idx="116">
                  <c:v>0.96398549697137803</c:v>
                </c:pt>
                <c:pt idx="117">
                  <c:v>0.90546597324112466</c:v>
                </c:pt>
                <c:pt idx="118">
                  <c:v>0.95923212144848546</c:v>
                </c:pt>
                <c:pt idx="119">
                  <c:v>1.0618411230265077</c:v>
                </c:pt>
                <c:pt idx="120">
                  <c:v>1.0622981613143716</c:v>
                </c:pt>
                <c:pt idx="121">
                  <c:v>1.1130765858506406</c:v>
                </c:pt>
                <c:pt idx="122">
                  <c:v>1.2293612920677595</c:v>
                </c:pt>
                <c:pt idx="123">
                  <c:v>1.2727674908924156</c:v>
                </c:pt>
                <c:pt idx="124">
                  <c:v>1.3454350881989912</c:v>
                </c:pt>
                <c:pt idx="125">
                  <c:v>1.509306618428095</c:v>
                </c:pt>
                <c:pt idx="126">
                  <c:v>1.2333715678699928</c:v>
                </c:pt>
                <c:pt idx="127">
                  <c:v>1.1140409127367226</c:v>
                </c:pt>
                <c:pt idx="128">
                  <c:v>1.5067082427612153</c:v>
                </c:pt>
                <c:pt idx="129">
                  <c:v>1.4636841855693823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3-EB54-44D4-B4F9-111EE16C9627}"/>
            </c:ext>
          </c:extLst>
        </c:ser>
        <c:ser>
          <c:idx val="20"/>
          <c:order val="20"/>
          <c:tx>
            <c:strRef>
              <c:f>'Data Fig3-6'!$B$99</c:f>
              <c:strCache>
                <c:ptCount val="1"/>
                <c:pt idx="0">
                  <c:v>1947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Fig3-6'!$C$99:$EL$99</c:f>
              <c:numCache>
                <c:formatCode>General</c:formatCode>
                <c:ptCount val="140"/>
                <c:pt idx="105">
                  <c:v>1.5781956823571688</c:v>
                </c:pt>
                <c:pt idx="106">
                  <c:v>1.3296067396355327</c:v>
                </c:pt>
                <c:pt idx="107">
                  <c:v>1.4532118263489529</c:v>
                </c:pt>
                <c:pt idx="108">
                  <c:v>1.6569589871781001</c:v>
                </c:pt>
                <c:pt idx="109">
                  <c:v>1.5968633123595235</c:v>
                </c:pt>
                <c:pt idx="110">
                  <c:v>1.5633391338559854</c:v>
                </c:pt>
                <c:pt idx="111">
                  <c:v>1.8698617577994519</c:v>
                </c:pt>
                <c:pt idx="112">
                  <c:v>1.626735936242921</c:v>
                </c:pt>
                <c:pt idx="113">
                  <c:v>1.2847285419682903</c:v>
                </c:pt>
                <c:pt idx="114">
                  <c:v>1.4601214083186871</c:v>
                </c:pt>
                <c:pt idx="115">
                  <c:v>1.599591107381886</c:v>
                </c:pt>
                <c:pt idx="116">
                  <c:v>1.4860914821896951</c:v>
                </c:pt>
                <c:pt idx="117">
                  <c:v>1.3925523842193261</c:v>
                </c:pt>
                <c:pt idx="118">
                  <c:v>1.4721069345709252</c:v>
                </c:pt>
                <c:pt idx="119">
                  <c:v>1.6260597264532608</c:v>
                </c:pt>
                <c:pt idx="120">
                  <c:v>1.6230915439126656</c:v>
                </c:pt>
                <c:pt idx="121">
                  <c:v>1.6967830341141747</c:v>
                </c:pt>
                <c:pt idx="122">
                  <c:v>1.8695115498901977</c:v>
                </c:pt>
                <c:pt idx="123">
                  <c:v>1.9301376013947125</c:v>
                </c:pt>
                <c:pt idx="124">
                  <c:v>2.034434595384329</c:v>
                </c:pt>
                <c:pt idx="125">
                  <c:v>2.2749618518740928</c:v>
                </c:pt>
                <c:pt idx="126">
                  <c:v>1.8514725275765471</c:v>
                </c:pt>
                <c:pt idx="127">
                  <c:v>1.6665330563086238</c:v>
                </c:pt>
                <c:pt idx="128">
                  <c:v>2.2466400415905086</c:v>
                </c:pt>
                <c:pt idx="129">
                  <c:v>2.1724847252500794</c:v>
                </c:pt>
                <c:pt idx="130">
                  <c:v>2.052569505082976</c:v>
                </c:pt>
                <c:pt idx="131">
                  <c:v>2.0311724207253201</c:v>
                </c:pt>
                <c:pt idx="132">
                  <c:v>2.1881224018872594</c:v>
                </c:pt>
                <c:pt idx="133">
                  <c:v>2.1176175160992483</c:v>
                </c:pt>
                <c:pt idx="134">
                  <c:v>1.5881026357765129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EB54-44D4-B4F9-111EE16C9627}"/>
            </c:ext>
          </c:extLst>
        </c:ser>
        <c:ser>
          <c:idx val="21"/>
          <c:order val="21"/>
          <c:tx>
            <c:strRef>
              <c:f>'Data Fig3-6'!$B$100</c:f>
              <c:strCache>
                <c:ptCount val="1"/>
                <c:pt idx="0">
                  <c:v>1952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Fig3-6'!$C$100:$EL$100</c:f>
              <c:numCache>
                <c:formatCode>General</c:formatCode>
                <c:ptCount val="140"/>
                <c:pt idx="110">
                  <c:v>1.8886863453631797</c:v>
                </c:pt>
                <c:pt idx="111">
                  <c:v>2.2590525891443471</c:v>
                </c:pt>
                <c:pt idx="112">
                  <c:v>1.9653742870400546</c:v>
                </c:pt>
                <c:pt idx="113">
                  <c:v>1.5522042744440947</c:v>
                </c:pt>
                <c:pt idx="114">
                  <c:v>1.7641409277563826</c:v>
                </c:pt>
                <c:pt idx="115">
                  <c:v>1.9326836432910466</c:v>
                </c:pt>
                <c:pt idx="116">
                  <c:v>1.7955792292939132</c:v>
                </c:pt>
                <c:pt idx="117">
                  <c:v>1.6825867650788968</c:v>
                </c:pt>
                <c:pt idx="118">
                  <c:v>1.7787357712837344</c:v>
                </c:pt>
                <c:pt idx="119">
                  <c:v>1.9647840631923879</c:v>
                </c:pt>
                <c:pt idx="120">
                  <c:v>1.9612270704590291</c:v>
                </c:pt>
                <c:pt idx="121">
                  <c:v>2.0503018682976033</c:v>
                </c:pt>
                <c:pt idx="122">
                  <c:v>2.2590542462937928</c:v>
                </c:pt>
                <c:pt idx="123">
                  <c:v>2.3323559853339195</c:v>
                </c:pt>
                <c:pt idx="124">
                  <c:v>2.4584347287871307</c:v>
                </c:pt>
                <c:pt idx="125">
                  <c:v>2.7491490999975516</c:v>
                </c:pt>
                <c:pt idx="126">
                  <c:v>2.237449653567956</c:v>
                </c:pt>
                <c:pt idx="127">
                  <c:v>2.0140024774802447</c:v>
                </c:pt>
                <c:pt idx="128">
                  <c:v>2.7151195069783003</c:v>
                </c:pt>
                <c:pt idx="129">
                  <c:v>2.6255814265042381</c:v>
                </c:pt>
                <c:pt idx="130">
                  <c:v>2.4807354339623702</c:v>
                </c:pt>
                <c:pt idx="131">
                  <c:v>2.4549514648053461</c:v>
                </c:pt>
                <c:pt idx="132">
                  <c:v>2.6447328119974673</c:v>
                </c:pt>
                <c:pt idx="133">
                  <c:v>2.5596169505580835</c:v>
                </c:pt>
                <c:pt idx="134">
                  <c:v>1.9196596960356092</c:v>
                </c:pt>
                <c:pt idx="135">
                  <c:v>2.1151022588177075</c:v>
                </c:pt>
                <c:pt idx="136">
                  <c:v>2.0943939006116232</c:v>
                </c:pt>
                <c:pt idx="137">
                  <c:v>1.8662867193602037</c:v>
                </c:pt>
                <c:pt idx="138">
                  <c:v>2.3451980438870867</c:v>
                </c:pt>
                <c:pt idx="139">
                  <c:v>2.6421929039429064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5-EB54-44D4-B4F9-111EE16C9627}"/>
            </c:ext>
          </c:extLst>
        </c:ser>
        <c:ser>
          <c:idx val="22"/>
          <c:order val="22"/>
          <c:tx>
            <c:strRef>
              <c:f>'Data Fig3-6'!$B$101</c:f>
              <c:strCache>
                <c:ptCount val="1"/>
                <c:pt idx="0">
                  <c:v>1957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Fig3-6'!$C$1:$EL$1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Fig3-6'!$C$101:$EL$101</c:f>
              <c:numCache>
                <c:formatCode>General</c:formatCode>
                <c:ptCount val="140"/>
                <c:pt idx="115">
                  <c:v>1.9201369719799304</c:v>
                </c:pt>
                <c:pt idx="116">
                  <c:v>1.7817352875671597</c:v>
                </c:pt>
                <c:pt idx="117">
                  <c:v>1.6676626146982938</c:v>
                </c:pt>
                <c:pt idx="118">
                  <c:v>1.7611211422250728</c:v>
                </c:pt>
                <c:pt idx="119">
                  <c:v>1.9432664533364579</c:v>
                </c:pt>
                <c:pt idx="120">
                  <c:v>1.9376024377498859</c:v>
                </c:pt>
                <c:pt idx="121">
                  <c:v>2.0233290763654361</c:v>
                </c:pt>
                <c:pt idx="122">
                  <c:v>2.2266867983358671</c:v>
                </c:pt>
                <c:pt idx="123">
                  <c:v>2.2957998769727381</c:v>
                </c:pt>
                <c:pt idx="124">
                  <c:v>2.4164655201876939</c:v>
                </c:pt>
                <c:pt idx="125">
                  <c:v>2.6979936410090355</c:v>
                </c:pt>
                <c:pt idx="126">
                  <c:v>2.1914177075725365</c:v>
                </c:pt>
                <c:pt idx="127">
                  <c:v>1.9692031121562878</c:v>
                </c:pt>
                <c:pt idx="128">
                  <c:v>2.6505030334515807</c:v>
                </c:pt>
                <c:pt idx="129">
                  <c:v>2.5573189451109086</c:v>
                </c:pt>
                <c:pt idx="130">
                  <c:v>2.4105829742547797</c:v>
                </c:pt>
                <c:pt idx="131">
                  <c:v>2.3800557848608088</c:v>
                </c:pt>
                <c:pt idx="132">
                  <c:v>2.5579352407184981</c:v>
                </c:pt>
                <c:pt idx="133">
                  <c:v>2.4683719287050585</c:v>
                </c:pt>
                <c:pt idx="134">
                  <c:v>1.8455129832553454</c:v>
                </c:pt>
                <c:pt idx="135">
                  <c:v>2.0282896298245734</c:v>
                </c:pt>
                <c:pt idx="136">
                  <c:v>2.002328218634867</c:v>
                </c:pt>
                <c:pt idx="137">
                  <c:v>1.7787471743759695</c:v>
                </c:pt>
                <c:pt idx="138">
                  <c:v>2.229291187731274</c:v>
                </c:pt>
                <c:pt idx="139">
                  <c:v>2.5030615189935514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65A5-4F0D-8200-3482E7E802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890056"/>
        <c:axId val="499885352"/>
      </c:scatterChart>
      <c:valAx>
        <c:axId val="499890056"/>
        <c:scaling>
          <c:orientation val="minMax"/>
          <c:max val="1986"/>
          <c:min val="184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 sz="1400"/>
                  <a:t>Year</a:t>
                </a:r>
                <a:r>
                  <a:rPr lang="fr-FR" sz="1400" baseline="0"/>
                  <a:t> bequest received</a:t>
                </a:r>
                <a:endParaRPr lang="fr-FR" sz="14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85352"/>
        <c:crosses val="autoZero"/>
        <c:crossBetween val="midCat"/>
        <c:majorUnit val="10"/>
      </c:valAx>
      <c:valAx>
        <c:axId val="499885352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400"/>
                  <a:t>Consumption</a:t>
                </a:r>
                <a:r>
                  <a:rPr lang="en-US" sz="1400" baseline="0"/>
                  <a:t> levels in years of average labor income</a:t>
                </a:r>
                <a:endParaRPr lang="en-US" sz="14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90056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Figure 5: Average</a:t>
            </a:r>
            <a:r>
              <a:rPr lang="en-US" sz="1800" baseline="0">
                <a:solidFill>
                  <a:schemeClr val="tx1"/>
                </a:solidFill>
              </a:rPr>
              <a:t> consumption paths of P99.5 inheritors</a:t>
            </a:r>
          </a:p>
          <a:p>
            <a:pPr>
              <a:defRPr sz="16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aseline="0">
                <a:solidFill>
                  <a:schemeClr val="tx1"/>
                </a:solidFill>
              </a:rPr>
              <a:t>(Nominal vs real returns, 33.3% savings rate on capital income)</a:t>
            </a:r>
            <a:endParaRPr lang="en-US" sz="18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30006240951485541"/>
          <c:y val="3.5643649654133649E-2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6312925637663953E-2"/>
          <c:y val="1.7249367897238459E-2"/>
          <c:w val="0.89606174830789975"/>
          <c:h val="0.89852197549537827"/>
        </c:manualLayout>
      </c:layout>
      <c:scatterChart>
        <c:scatterStyle val="lineMarker"/>
        <c:varyColors val="0"/>
        <c:ser>
          <c:idx val="0"/>
          <c:order val="0"/>
          <c:tx>
            <c:strRef>
              <c:f>'Data Fig3-6'!$B$108</c:f>
              <c:strCache>
                <c:ptCount val="1"/>
                <c:pt idx="0">
                  <c:v>Nominal (33.3% savings rate)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Fig3-6'!$C$107:$EL$107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Fig3-6'!$C$108:$EL$108</c:f>
              <c:numCache>
                <c:formatCode>General</c:formatCode>
                <c:ptCount val="140"/>
                <c:pt idx="0">
                  <c:v>26.425239999999999</c:v>
                </c:pt>
                <c:pt idx="1">
                  <c:v>27.55292</c:v>
                </c:pt>
                <c:pt idx="2">
                  <c:v>26.468779999999999</c:v>
                </c:pt>
                <c:pt idx="3">
                  <c:v>27.19885</c:v>
                </c:pt>
                <c:pt idx="4">
                  <c:v>27.80049</c:v>
                </c:pt>
                <c:pt idx="5">
                  <c:v>27.543525000000002</c:v>
                </c:pt>
                <c:pt idx="6">
                  <c:v>28.152785000000002</c:v>
                </c:pt>
                <c:pt idx="7">
                  <c:v>28.169730000000001</c:v>
                </c:pt>
                <c:pt idx="8">
                  <c:v>33.674515</c:v>
                </c:pt>
                <c:pt idx="9">
                  <c:v>34.274055000000004</c:v>
                </c:pt>
                <c:pt idx="10">
                  <c:v>32.687133333333328</c:v>
                </c:pt>
                <c:pt idx="11">
                  <c:v>31.901909999999997</c:v>
                </c:pt>
                <c:pt idx="12">
                  <c:v>31.508453333333332</c:v>
                </c:pt>
                <c:pt idx="13">
                  <c:v>31.663566666666668</c:v>
                </c:pt>
                <c:pt idx="14">
                  <c:v>30.686109999999999</c:v>
                </c:pt>
                <c:pt idx="15">
                  <c:v>35.152777499999999</c:v>
                </c:pt>
                <c:pt idx="16">
                  <c:v>32.668275000000001</c:v>
                </c:pt>
                <c:pt idx="17">
                  <c:v>33.4553175</c:v>
                </c:pt>
                <c:pt idx="18">
                  <c:v>32.912797499999996</c:v>
                </c:pt>
                <c:pt idx="19">
                  <c:v>34.580912500000004</c:v>
                </c:pt>
                <c:pt idx="20">
                  <c:v>34.193130000000004</c:v>
                </c:pt>
                <c:pt idx="21">
                  <c:v>34.088595999999995</c:v>
                </c:pt>
                <c:pt idx="22">
                  <c:v>36.525327999999995</c:v>
                </c:pt>
                <c:pt idx="23">
                  <c:v>37.39794400000001</c:v>
                </c:pt>
                <c:pt idx="24">
                  <c:v>35.514662000000001</c:v>
                </c:pt>
                <c:pt idx="25">
                  <c:v>35.176548333333329</c:v>
                </c:pt>
                <c:pt idx="26">
                  <c:v>35.174358333333338</c:v>
                </c:pt>
                <c:pt idx="27">
                  <c:v>34.229460000000003</c:v>
                </c:pt>
                <c:pt idx="28">
                  <c:v>35.852201666666666</c:v>
                </c:pt>
                <c:pt idx="29">
                  <c:v>38.441313333333333</c:v>
                </c:pt>
                <c:pt idx="30">
                  <c:v>39.060246666666664</c:v>
                </c:pt>
                <c:pt idx="31">
                  <c:v>40.229329999999997</c:v>
                </c:pt>
                <c:pt idx="32">
                  <c:v>40.388974999999995</c:v>
                </c:pt>
                <c:pt idx="33">
                  <c:v>38.643215000000005</c:v>
                </c:pt>
                <c:pt idx="34">
                  <c:v>36.837298333333329</c:v>
                </c:pt>
                <c:pt idx="35">
                  <c:v>36.029000000000003</c:v>
                </c:pt>
                <c:pt idx="36">
                  <c:v>35.095023333333337</c:v>
                </c:pt>
                <c:pt idx="37">
                  <c:v>34.789163333333335</c:v>
                </c:pt>
                <c:pt idx="38">
                  <c:v>32.136041666666664</c:v>
                </c:pt>
                <c:pt idx="39">
                  <c:v>30.961851666666671</c:v>
                </c:pt>
                <c:pt idx="40">
                  <c:v>29.879490000000001</c:v>
                </c:pt>
                <c:pt idx="41">
                  <c:v>32.524308333333337</c:v>
                </c:pt>
                <c:pt idx="42">
                  <c:v>33.659354999999998</c:v>
                </c:pt>
                <c:pt idx="43">
                  <c:v>33.682425000000002</c:v>
                </c:pt>
                <c:pt idx="44">
                  <c:v>33.766706666666664</c:v>
                </c:pt>
                <c:pt idx="45">
                  <c:v>34.243865</c:v>
                </c:pt>
                <c:pt idx="46">
                  <c:v>34.554899999999996</c:v>
                </c:pt>
                <c:pt idx="47">
                  <c:v>33.992566666666669</c:v>
                </c:pt>
                <c:pt idx="48">
                  <c:v>32.216048333333333</c:v>
                </c:pt>
                <c:pt idx="49">
                  <c:v>32.33421666666667</c:v>
                </c:pt>
                <c:pt idx="50">
                  <c:v>32.633316666666666</c:v>
                </c:pt>
                <c:pt idx="51">
                  <c:v>33.712965000000004</c:v>
                </c:pt>
                <c:pt idx="52">
                  <c:v>31.773016666666663</c:v>
                </c:pt>
                <c:pt idx="53">
                  <c:v>32.127958333333332</c:v>
                </c:pt>
                <c:pt idx="54">
                  <c:v>30.742671666666666</c:v>
                </c:pt>
                <c:pt idx="55">
                  <c:v>31.400351666666666</c:v>
                </c:pt>
                <c:pt idx="56">
                  <c:v>32.783473333333326</c:v>
                </c:pt>
                <c:pt idx="57">
                  <c:v>33.147751666666665</c:v>
                </c:pt>
                <c:pt idx="58">
                  <c:v>34.734016666666669</c:v>
                </c:pt>
                <c:pt idx="59">
                  <c:v>35.607606666666662</c:v>
                </c:pt>
                <c:pt idx="60">
                  <c:v>33.470713333333329</c:v>
                </c:pt>
                <c:pt idx="61">
                  <c:v>34.031316666666662</c:v>
                </c:pt>
                <c:pt idx="62">
                  <c:v>34.729419999999998</c:v>
                </c:pt>
                <c:pt idx="63">
                  <c:v>34.869459999999997</c:v>
                </c:pt>
                <c:pt idx="64">
                  <c:v>34.146348333333329</c:v>
                </c:pt>
                <c:pt idx="65">
                  <c:v>33.773654999999998</c:v>
                </c:pt>
                <c:pt idx="66">
                  <c:v>33.636073333333336</c:v>
                </c:pt>
                <c:pt idx="67">
                  <c:v>33.21235166666667</c:v>
                </c:pt>
                <c:pt idx="68">
                  <c:v>32.204961666666662</c:v>
                </c:pt>
                <c:pt idx="69">
                  <c:v>33.287579999999998</c:v>
                </c:pt>
                <c:pt idx="70">
                  <c:v>33.605444999999996</c:v>
                </c:pt>
                <c:pt idx="71">
                  <c:v>34.383386666666667</c:v>
                </c:pt>
                <c:pt idx="72">
                  <c:v>34.002515000000002</c:v>
                </c:pt>
                <c:pt idx="73">
                  <c:v>26.151910000000001</c:v>
                </c:pt>
                <c:pt idx="74">
                  <c:v>27.951061666666664</c:v>
                </c:pt>
                <c:pt idx="75">
                  <c:v>26.420171999999997</c:v>
                </c:pt>
                <c:pt idx="76">
                  <c:v>23.275964000000005</c:v>
                </c:pt>
                <c:pt idx="77">
                  <c:v>19.958496000000004</c:v>
                </c:pt>
                <c:pt idx="78">
                  <c:v>16.752321999999999</c:v>
                </c:pt>
                <c:pt idx="79">
                  <c:v>18.909842000000001</c:v>
                </c:pt>
                <c:pt idx="80">
                  <c:v>16.554136</c:v>
                </c:pt>
                <c:pt idx="81">
                  <c:v>16.678550000000001</c:v>
                </c:pt>
                <c:pt idx="82">
                  <c:v>16.493901999999999</c:v>
                </c:pt>
                <c:pt idx="83">
                  <c:v>18.801486000000001</c:v>
                </c:pt>
                <c:pt idx="84">
                  <c:v>16.341163999999999</c:v>
                </c:pt>
                <c:pt idx="85">
                  <c:v>13.968144000000001</c:v>
                </c:pt>
                <c:pt idx="86">
                  <c:v>13.675034400000001</c:v>
                </c:pt>
                <c:pt idx="87">
                  <c:v>12.956020000000001</c:v>
                </c:pt>
                <c:pt idx="88">
                  <c:v>12.3410872</c:v>
                </c:pt>
                <c:pt idx="89">
                  <c:v>13.832048</c:v>
                </c:pt>
                <c:pt idx="90">
                  <c:v>13.5314078</c:v>
                </c:pt>
                <c:pt idx="91">
                  <c:v>11.882987600000002</c:v>
                </c:pt>
                <c:pt idx="92">
                  <c:v>11.594329800000001</c:v>
                </c:pt>
                <c:pt idx="93">
                  <c:v>11.0113102</c:v>
                </c:pt>
                <c:pt idx="94">
                  <c:v>8.6122715999999997</c:v>
                </c:pt>
                <c:pt idx="95">
                  <c:v>6.2009133999999992</c:v>
                </c:pt>
                <c:pt idx="96">
                  <c:v>6.2606390000000003</c:v>
                </c:pt>
                <c:pt idx="97">
                  <c:v>6.2991362000000004</c:v>
                </c:pt>
                <c:pt idx="98">
                  <c:v>6.6871259999999992</c:v>
                </c:pt>
                <c:pt idx="99">
                  <c:v>4.6652778000000001</c:v>
                </c:pt>
                <c:pt idx="100">
                  <c:v>4.4102434000000006</c:v>
                </c:pt>
                <c:pt idx="101">
                  <c:v>4.4536686000000003</c:v>
                </c:pt>
                <c:pt idx="102">
                  <c:v>3.8674849999999998</c:v>
                </c:pt>
                <c:pt idx="103">
                  <c:v>2.0532163999999997</c:v>
                </c:pt>
                <c:pt idx="104">
                  <c:v>1.4344018000000001</c:v>
                </c:pt>
                <c:pt idx="105">
                  <c:v>1.3017748833333334</c:v>
                </c:pt>
                <c:pt idx="106">
                  <c:v>1.1002813833333334</c:v>
                </c:pt>
                <c:pt idx="107">
                  <c:v>1.2071332833333333</c:v>
                </c:pt>
                <c:pt idx="108">
                  <c:v>1.3828449</c:v>
                </c:pt>
                <c:pt idx="109">
                  <c:v>1.3401584499999999</c:v>
                </c:pt>
                <c:pt idx="110">
                  <c:v>1.3010924166666666</c:v>
                </c:pt>
                <c:pt idx="111">
                  <c:v>1.5648226666666665</c:v>
                </c:pt>
                <c:pt idx="112">
                  <c:v>1.3697685333333336</c:v>
                </c:pt>
                <c:pt idx="113">
                  <c:v>1.0872493999999999</c:v>
                </c:pt>
                <c:pt idx="114">
                  <c:v>1.2402515166666668</c:v>
                </c:pt>
                <c:pt idx="115">
                  <c:v>1.3343135500000001</c:v>
                </c:pt>
                <c:pt idx="116">
                  <c:v>1.2445125333333333</c:v>
                </c:pt>
                <c:pt idx="117">
                  <c:v>1.1705511333333336</c:v>
                </c:pt>
                <c:pt idx="118">
                  <c:v>1.2415608499999999</c:v>
                </c:pt>
                <c:pt idx="119">
                  <c:v>1.376063</c:v>
                </c:pt>
                <c:pt idx="120">
                  <c:v>1.3864263999999999</c:v>
                </c:pt>
                <c:pt idx="121">
                  <c:v>1.4545948</c:v>
                </c:pt>
                <c:pt idx="122">
                  <c:v>1.6087768</c:v>
                </c:pt>
                <c:pt idx="123">
                  <c:v>1.6682210000000002</c:v>
                </c:pt>
                <c:pt idx="124">
                  <c:v>1.7663766000000003</c:v>
                </c:pt>
                <c:pt idx="125">
                  <c:v>1.9771787500000002</c:v>
                </c:pt>
                <c:pt idx="126">
                  <c:v>1.6194612500000001</c:v>
                </c:pt>
                <c:pt idx="127">
                  <c:v>1.4656724999999999</c:v>
                </c:pt>
                <c:pt idx="128">
                  <c:v>1.9859405000000001</c:v>
                </c:pt>
                <c:pt idx="129">
                  <c:v>1.9342747500000002</c:v>
                </c:pt>
                <c:pt idx="130">
                  <c:v>2.0091073333333331</c:v>
                </c:pt>
                <c:pt idx="131">
                  <c:v>2.0027940000000002</c:v>
                </c:pt>
                <c:pt idx="132">
                  <c:v>2.1740496666666669</c:v>
                </c:pt>
                <c:pt idx="133">
                  <c:v>2.123739</c:v>
                </c:pt>
                <c:pt idx="134">
                  <c:v>1.608466</c:v>
                </c:pt>
                <c:pt idx="135">
                  <c:v>1.8584309999999999</c:v>
                </c:pt>
                <c:pt idx="136">
                  <c:v>1.8580965</c:v>
                </c:pt>
                <c:pt idx="137">
                  <c:v>1.6720314999999999</c:v>
                </c:pt>
                <c:pt idx="138">
                  <c:v>2.1188199999999999</c:v>
                </c:pt>
                <c:pt idx="139">
                  <c:v>2.4130919999999998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E7B1-43CE-BB9B-E158ECA9D61C}"/>
            </c:ext>
          </c:extLst>
        </c:ser>
        <c:ser>
          <c:idx val="1"/>
          <c:order val="1"/>
          <c:tx>
            <c:strRef>
              <c:f>'Data Fig3-6'!$B$109</c:f>
              <c:strCache>
                <c:ptCount val="1"/>
                <c:pt idx="0">
                  <c:v>Real (33.3% savings rate)</c:v>
                </c:pt>
              </c:strCache>
            </c:strRef>
          </c:tx>
          <c:spPr>
            <a:ln w="19050" cap="rnd">
              <a:solidFill>
                <a:sysClr val="windowText" lastClr="000000"/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Fig3-6'!$C$107:$EL$107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Fig3-6'!$C$109:$EL$109</c:f>
              <c:numCache>
                <c:formatCode>General</c:formatCode>
                <c:ptCount val="140"/>
                <c:pt idx="0">
                  <c:v>26.425239999999999</c:v>
                </c:pt>
                <c:pt idx="1">
                  <c:v>26.590319999999998</c:v>
                </c:pt>
                <c:pt idx="2">
                  <c:v>26.48509</c:v>
                </c:pt>
                <c:pt idx="3">
                  <c:v>26.89218</c:v>
                </c:pt>
                <c:pt idx="4">
                  <c:v>29.406890000000001</c:v>
                </c:pt>
                <c:pt idx="5">
                  <c:v>29.367619999999999</c:v>
                </c:pt>
                <c:pt idx="6">
                  <c:v>25.856484999999999</c:v>
                </c:pt>
                <c:pt idx="7">
                  <c:v>25.346335</c:v>
                </c:pt>
                <c:pt idx="8">
                  <c:v>29.998939999999997</c:v>
                </c:pt>
                <c:pt idx="9">
                  <c:v>30.349070000000001</c:v>
                </c:pt>
                <c:pt idx="10">
                  <c:v>30.943146666666667</c:v>
                </c:pt>
                <c:pt idx="11">
                  <c:v>33.539383333333326</c:v>
                </c:pt>
                <c:pt idx="12">
                  <c:v>36.898119999999999</c:v>
                </c:pt>
                <c:pt idx="13">
                  <c:v>39.395783333333334</c:v>
                </c:pt>
                <c:pt idx="14">
                  <c:v>38.639283333333339</c:v>
                </c:pt>
                <c:pt idx="15">
                  <c:v>39.617852500000005</c:v>
                </c:pt>
                <c:pt idx="16">
                  <c:v>33.259377499999999</c:v>
                </c:pt>
                <c:pt idx="17">
                  <c:v>32.117474999999999</c:v>
                </c:pt>
                <c:pt idx="18">
                  <c:v>35.019637500000002</c:v>
                </c:pt>
                <c:pt idx="19">
                  <c:v>38.489782500000004</c:v>
                </c:pt>
                <c:pt idx="20">
                  <c:v>36.28236600000001</c:v>
                </c:pt>
                <c:pt idx="21">
                  <c:v>35.582808</c:v>
                </c:pt>
                <c:pt idx="22">
                  <c:v>36.844597999999998</c:v>
                </c:pt>
                <c:pt idx="23">
                  <c:v>37.298500000000004</c:v>
                </c:pt>
                <c:pt idx="24">
                  <c:v>37.033484000000001</c:v>
                </c:pt>
                <c:pt idx="25">
                  <c:v>38.17010166666666</c:v>
                </c:pt>
                <c:pt idx="26">
                  <c:v>38.798045000000002</c:v>
                </c:pt>
                <c:pt idx="27">
                  <c:v>35.244714999999999</c:v>
                </c:pt>
                <c:pt idx="28">
                  <c:v>37.637025000000001</c:v>
                </c:pt>
                <c:pt idx="29">
                  <c:v>45.721153333333341</c:v>
                </c:pt>
                <c:pt idx="30">
                  <c:v>41.113396666666667</c:v>
                </c:pt>
                <c:pt idx="31">
                  <c:v>43.06674666666666</c:v>
                </c:pt>
                <c:pt idx="32">
                  <c:v>43.342735000000005</c:v>
                </c:pt>
                <c:pt idx="33">
                  <c:v>36.233640000000001</c:v>
                </c:pt>
                <c:pt idx="34">
                  <c:v>35.316306666666669</c:v>
                </c:pt>
                <c:pt idx="35">
                  <c:v>35.048061666666662</c:v>
                </c:pt>
                <c:pt idx="36">
                  <c:v>34.050819999999995</c:v>
                </c:pt>
                <c:pt idx="37">
                  <c:v>32.770918333333334</c:v>
                </c:pt>
                <c:pt idx="38">
                  <c:v>31.063476666666663</c:v>
                </c:pt>
                <c:pt idx="39">
                  <c:v>29.452756666666662</c:v>
                </c:pt>
                <c:pt idx="40">
                  <c:v>27.363106666666667</c:v>
                </c:pt>
                <c:pt idx="41">
                  <c:v>30.126175000000003</c:v>
                </c:pt>
                <c:pt idx="42">
                  <c:v>30.527224999999998</c:v>
                </c:pt>
                <c:pt idx="43">
                  <c:v>29.511745000000001</c:v>
                </c:pt>
                <c:pt idx="44">
                  <c:v>29.523839999999996</c:v>
                </c:pt>
                <c:pt idx="45">
                  <c:v>30.564450000000004</c:v>
                </c:pt>
                <c:pt idx="46">
                  <c:v>29.643225000000001</c:v>
                </c:pt>
                <c:pt idx="47">
                  <c:v>29.621489999999994</c:v>
                </c:pt>
                <c:pt idx="48">
                  <c:v>28.657765000000001</c:v>
                </c:pt>
                <c:pt idx="49">
                  <c:v>29.307635000000001</c:v>
                </c:pt>
                <c:pt idx="50">
                  <c:v>30.066996666666665</c:v>
                </c:pt>
                <c:pt idx="51">
                  <c:v>30.624054999999998</c:v>
                </c:pt>
                <c:pt idx="52">
                  <c:v>29.784028333333335</c:v>
                </c:pt>
                <c:pt idx="53">
                  <c:v>29.360814999999999</c:v>
                </c:pt>
                <c:pt idx="54">
                  <c:v>27.670856666666666</c:v>
                </c:pt>
                <c:pt idx="55">
                  <c:v>28.589410000000001</c:v>
                </c:pt>
                <c:pt idx="56">
                  <c:v>29.087855000000001</c:v>
                </c:pt>
                <c:pt idx="57">
                  <c:v>28.822408333333332</c:v>
                </c:pt>
                <c:pt idx="58">
                  <c:v>29.252311666666667</c:v>
                </c:pt>
                <c:pt idx="59">
                  <c:v>29.671726666666668</c:v>
                </c:pt>
                <c:pt idx="60">
                  <c:v>29.745986666666671</c:v>
                </c:pt>
                <c:pt idx="61">
                  <c:v>30.482131666666671</c:v>
                </c:pt>
                <c:pt idx="62">
                  <c:v>30.264115</c:v>
                </c:pt>
                <c:pt idx="63">
                  <c:v>30.07002833333333</c:v>
                </c:pt>
                <c:pt idx="64">
                  <c:v>28.69819</c:v>
                </c:pt>
                <c:pt idx="65">
                  <c:v>29.280064999999997</c:v>
                </c:pt>
                <c:pt idx="66">
                  <c:v>29.378246666666666</c:v>
                </c:pt>
                <c:pt idx="67">
                  <c:v>28.706985</c:v>
                </c:pt>
                <c:pt idx="68">
                  <c:v>27.746251666666669</c:v>
                </c:pt>
                <c:pt idx="69">
                  <c:v>29.97742666666667</c:v>
                </c:pt>
                <c:pt idx="70">
                  <c:v>29.605061666666668</c:v>
                </c:pt>
                <c:pt idx="71">
                  <c:v>30.33599666666667</c:v>
                </c:pt>
                <c:pt idx="72">
                  <c:v>29.610555000000002</c:v>
                </c:pt>
                <c:pt idx="73">
                  <c:v>25.260400000000001</c:v>
                </c:pt>
                <c:pt idx="74">
                  <c:v>27.679266666666663</c:v>
                </c:pt>
                <c:pt idx="75">
                  <c:v>26.870802000000005</c:v>
                </c:pt>
                <c:pt idx="76">
                  <c:v>26.412478</c:v>
                </c:pt>
                <c:pt idx="77">
                  <c:v>24.313424000000005</c:v>
                </c:pt>
                <c:pt idx="78">
                  <c:v>24.021112000000002</c:v>
                </c:pt>
                <c:pt idx="79">
                  <c:v>19.266516000000003</c:v>
                </c:pt>
                <c:pt idx="80">
                  <c:v>16.747489999999999</c:v>
                </c:pt>
                <c:pt idx="81">
                  <c:v>16.655530000000002</c:v>
                </c:pt>
                <c:pt idx="82">
                  <c:v>14.437128400000001</c:v>
                </c:pt>
                <c:pt idx="83">
                  <c:v>14.577770599999999</c:v>
                </c:pt>
                <c:pt idx="84">
                  <c:v>14.6231074</c:v>
                </c:pt>
                <c:pt idx="85">
                  <c:v>12.114808399999998</c:v>
                </c:pt>
                <c:pt idx="86">
                  <c:v>11.3674848</c:v>
                </c:pt>
                <c:pt idx="87">
                  <c:v>11.0607942</c:v>
                </c:pt>
                <c:pt idx="88">
                  <c:v>10.2020172</c:v>
                </c:pt>
                <c:pt idx="89">
                  <c:v>10.3813554</c:v>
                </c:pt>
                <c:pt idx="90">
                  <c:v>9.8310949999999995</c:v>
                </c:pt>
                <c:pt idx="91">
                  <c:v>8.944269199999999</c:v>
                </c:pt>
                <c:pt idx="92">
                  <c:v>8.5721996000000011</c:v>
                </c:pt>
                <c:pt idx="93">
                  <c:v>7.9691583999999995</c:v>
                </c:pt>
                <c:pt idx="94">
                  <c:v>7.0011407999999999</c:v>
                </c:pt>
                <c:pt idx="95">
                  <c:v>6.5283670000000003</c:v>
                </c:pt>
                <c:pt idx="96">
                  <c:v>6.6827349999999992</c:v>
                </c:pt>
                <c:pt idx="97">
                  <c:v>7.157239800000001</c:v>
                </c:pt>
                <c:pt idx="98">
                  <c:v>8.5794097999999988</c:v>
                </c:pt>
                <c:pt idx="99">
                  <c:v>4.0197232000000005</c:v>
                </c:pt>
                <c:pt idx="100">
                  <c:v>3.3009374</c:v>
                </c:pt>
                <c:pt idx="101">
                  <c:v>3.1952798000000002</c:v>
                </c:pt>
                <c:pt idx="102">
                  <c:v>3.1529492000000001</c:v>
                </c:pt>
                <c:pt idx="103">
                  <c:v>2.1209129999999998</c:v>
                </c:pt>
                <c:pt idx="104">
                  <c:v>1.9017379999999999</c:v>
                </c:pt>
                <c:pt idx="105">
                  <c:v>2.0070893333333331</c:v>
                </c:pt>
                <c:pt idx="106">
                  <c:v>2.2077686666666665</c:v>
                </c:pt>
                <c:pt idx="107">
                  <c:v>2.3421910000000001</c:v>
                </c:pt>
                <c:pt idx="108">
                  <c:v>2.8844363333333334</c:v>
                </c:pt>
                <c:pt idx="109">
                  <c:v>3.1963576666666671</c:v>
                </c:pt>
                <c:pt idx="110">
                  <c:v>2.6530951666666667</c:v>
                </c:pt>
                <c:pt idx="111">
                  <c:v>2.6515231666666668</c:v>
                </c:pt>
                <c:pt idx="112">
                  <c:v>2.1207578333333337</c:v>
                </c:pt>
                <c:pt idx="113">
                  <c:v>1.4235144999999998</c:v>
                </c:pt>
                <c:pt idx="114">
                  <c:v>1.418169683333333</c:v>
                </c:pt>
                <c:pt idx="115">
                  <c:v>1.3673663666666667</c:v>
                </c:pt>
                <c:pt idx="116">
                  <c:v>1.2190930833333333</c:v>
                </c:pt>
                <c:pt idx="117">
                  <c:v>1.1799874499999998</c:v>
                </c:pt>
                <c:pt idx="118">
                  <c:v>1.1731493166666667</c:v>
                </c:pt>
                <c:pt idx="119">
                  <c:v>1.2110361833333334</c:v>
                </c:pt>
                <c:pt idx="120">
                  <c:v>1.0556833400000001</c:v>
                </c:pt>
                <c:pt idx="121">
                  <c:v>1.0850932199999999</c:v>
                </c:pt>
                <c:pt idx="122">
                  <c:v>1.1842480399999999</c:v>
                </c:pt>
                <c:pt idx="123">
                  <c:v>1.2652723599999998</c:v>
                </c:pt>
                <c:pt idx="124">
                  <c:v>1.3469006399999999</c:v>
                </c:pt>
                <c:pt idx="125">
                  <c:v>1.5159595000000001</c:v>
                </c:pt>
                <c:pt idx="126">
                  <c:v>1.375722675</c:v>
                </c:pt>
                <c:pt idx="127">
                  <c:v>1.2574248750000001</c:v>
                </c:pt>
                <c:pt idx="128">
                  <c:v>1.6299587499999999</c:v>
                </c:pt>
                <c:pt idx="129">
                  <c:v>1.6615174999999998</c:v>
                </c:pt>
                <c:pt idx="130">
                  <c:v>1.4637353333333334</c:v>
                </c:pt>
                <c:pt idx="131">
                  <c:v>1.4692100000000001</c:v>
                </c:pt>
                <c:pt idx="132">
                  <c:v>1.7163456666666665</c:v>
                </c:pt>
                <c:pt idx="133">
                  <c:v>1.8074579999999998</c:v>
                </c:pt>
                <c:pt idx="134">
                  <c:v>1.4005559999999999</c:v>
                </c:pt>
                <c:pt idx="135">
                  <c:v>1.6334759999999999</c:v>
                </c:pt>
                <c:pt idx="136">
                  <c:v>1.7708010000000001</c:v>
                </c:pt>
                <c:pt idx="137">
                  <c:v>1.592042</c:v>
                </c:pt>
                <c:pt idx="138">
                  <c:v>2.0021274999999998</c:v>
                </c:pt>
                <c:pt idx="139">
                  <c:v>2.3073399999999999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E7B1-43CE-BB9B-E158ECA9D61C}"/>
            </c:ext>
          </c:extLst>
        </c:ser>
        <c:ser>
          <c:idx val="4"/>
          <c:order val="2"/>
          <c:tx>
            <c:strRef>
              <c:f>'Data Fig3-6'!$B$112</c:f>
              <c:strCache>
                <c:ptCount val="1"/>
                <c:pt idx="0">
                  <c:v>Actual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round/>
            </a:ln>
            <a:effectLst/>
          </c:spPr>
          <c:marker>
            <c:symbol val="x"/>
            <c:size val="5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Fig3-6'!$C$107:$EL$107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Fig3-6'!$C$112:$EL$112</c:f>
              <c:numCache>
                <c:formatCode>General</c:formatCode>
                <c:ptCount val="140"/>
                <c:pt idx="0">
                  <c:v>26.425239999999999</c:v>
                </c:pt>
                <c:pt idx="1">
                  <c:v>26.648896999999998</c:v>
                </c:pt>
                <c:pt idx="2">
                  <c:v>26.872554000000001</c:v>
                </c:pt>
                <c:pt idx="3">
                  <c:v>27.096211</c:v>
                </c:pt>
                <c:pt idx="4">
                  <c:v>27.319868000000003</c:v>
                </c:pt>
                <c:pt idx="5">
                  <c:v>27.543525000000002</c:v>
                </c:pt>
                <c:pt idx="6">
                  <c:v>28.572246666666668</c:v>
                </c:pt>
                <c:pt idx="7">
                  <c:v>29.600968333333334</c:v>
                </c:pt>
                <c:pt idx="8">
                  <c:v>30.629689999999997</c:v>
                </c:pt>
                <c:pt idx="9">
                  <c:v>31.658411666666666</c:v>
                </c:pt>
                <c:pt idx="10">
                  <c:v>32.687133333333328</c:v>
                </c:pt>
                <c:pt idx="11">
                  <c:v>33.180262166666665</c:v>
                </c:pt>
                <c:pt idx="12">
                  <c:v>33.673390999999995</c:v>
                </c:pt>
                <c:pt idx="13">
                  <c:v>34.166519833333332</c:v>
                </c:pt>
                <c:pt idx="14">
                  <c:v>34.659648666666669</c:v>
                </c:pt>
                <c:pt idx="15">
                  <c:v>35.152777499999999</c:v>
                </c:pt>
                <c:pt idx="16">
                  <c:v>34.960847999999999</c:v>
                </c:pt>
                <c:pt idx="17">
                  <c:v>34.768918499999998</c:v>
                </c:pt>
                <c:pt idx="18">
                  <c:v>34.576988999999998</c:v>
                </c:pt>
                <c:pt idx="19">
                  <c:v>34.385059500000004</c:v>
                </c:pt>
                <c:pt idx="20">
                  <c:v>34.193130000000004</c:v>
                </c:pt>
                <c:pt idx="21">
                  <c:v>34.389813666666669</c:v>
                </c:pt>
                <c:pt idx="22">
                  <c:v>34.586497333333334</c:v>
                </c:pt>
                <c:pt idx="23">
                  <c:v>34.783180999999999</c:v>
                </c:pt>
                <c:pt idx="24">
                  <c:v>34.979864666666671</c:v>
                </c:pt>
                <c:pt idx="25">
                  <c:v>35.176548333333329</c:v>
                </c:pt>
                <c:pt idx="26">
                  <c:v>35.953288000000001</c:v>
                </c:pt>
                <c:pt idx="27">
                  <c:v>36.730027666666665</c:v>
                </c:pt>
                <c:pt idx="28">
                  <c:v>37.506767333333329</c:v>
                </c:pt>
                <c:pt idx="29">
                  <c:v>38.283507</c:v>
                </c:pt>
                <c:pt idx="30">
                  <c:v>39.060246666666664</c:v>
                </c:pt>
                <c:pt idx="31">
                  <c:v>38.453997333333334</c:v>
                </c:pt>
                <c:pt idx="32">
                  <c:v>37.847748000000003</c:v>
                </c:pt>
                <c:pt idx="33">
                  <c:v>37.241498666666665</c:v>
                </c:pt>
                <c:pt idx="34">
                  <c:v>36.635249333333334</c:v>
                </c:pt>
                <c:pt idx="35">
                  <c:v>36.029000000000003</c:v>
                </c:pt>
                <c:pt idx="36">
                  <c:v>34.799098000000001</c:v>
                </c:pt>
                <c:pt idx="37">
                  <c:v>33.569196000000005</c:v>
                </c:pt>
                <c:pt idx="38">
                  <c:v>32.339294000000002</c:v>
                </c:pt>
                <c:pt idx="39">
                  <c:v>31.109392000000003</c:v>
                </c:pt>
                <c:pt idx="40">
                  <c:v>29.879490000000001</c:v>
                </c:pt>
                <c:pt idx="41">
                  <c:v>30.752365000000005</c:v>
                </c:pt>
                <c:pt idx="42">
                  <c:v>31.625239999999998</c:v>
                </c:pt>
                <c:pt idx="43">
                  <c:v>32.498114999999999</c:v>
                </c:pt>
                <c:pt idx="44">
                  <c:v>33.370990000000006</c:v>
                </c:pt>
                <c:pt idx="45">
                  <c:v>34.243865</c:v>
                </c:pt>
                <c:pt idx="46">
                  <c:v>33.921755333333337</c:v>
                </c:pt>
                <c:pt idx="47">
                  <c:v>33.599645666666667</c:v>
                </c:pt>
                <c:pt idx="48">
                  <c:v>33.277535999999998</c:v>
                </c:pt>
                <c:pt idx="49">
                  <c:v>32.955426333333335</c:v>
                </c:pt>
                <c:pt idx="50">
                  <c:v>32.633316666666666</c:v>
                </c:pt>
                <c:pt idx="51">
                  <c:v>32.386723666666668</c:v>
                </c:pt>
                <c:pt idx="52">
                  <c:v>32.140130666666664</c:v>
                </c:pt>
                <c:pt idx="53">
                  <c:v>31.893537666666667</c:v>
                </c:pt>
                <c:pt idx="54">
                  <c:v>31.64694466666667</c:v>
                </c:pt>
                <c:pt idx="55">
                  <c:v>31.400351666666666</c:v>
                </c:pt>
                <c:pt idx="56">
                  <c:v>31.814424000000002</c:v>
                </c:pt>
                <c:pt idx="57">
                  <c:v>32.228496333333332</c:v>
                </c:pt>
                <c:pt idx="58">
                  <c:v>32.642568666666662</c:v>
                </c:pt>
                <c:pt idx="59">
                  <c:v>33.056640999999999</c:v>
                </c:pt>
                <c:pt idx="60">
                  <c:v>33.470713333333329</c:v>
                </c:pt>
                <c:pt idx="61">
                  <c:v>33.531301666666664</c:v>
                </c:pt>
                <c:pt idx="62">
                  <c:v>33.591889999999992</c:v>
                </c:pt>
                <c:pt idx="63">
                  <c:v>33.652478333333335</c:v>
                </c:pt>
                <c:pt idx="64">
                  <c:v>33.713066666666663</c:v>
                </c:pt>
                <c:pt idx="65">
                  <c:v>33.773654999999998</c:v>
                </c:pt>
                <c:pt idx="66">
                  <c:v>33.740012999999998</c:v>
                </c:pt>
                <c:pt idx="67">
                  <c:v>33.706370999999997</c:v>
                </c:pt>
                <c:pt idx="68">
                  <c:v>33.672728999999997</c:v>
                </c:pt>
                <c:pt idx="69">
                  <c:v>33.639086999999996</c:v>
                </c:pt>
                <c:pt idx="70">
                  <c:v>33.605444999999996</c:v>
                </c:pt>
                <c:pt idx="71">
                  <c:v>32.168390399999993</c:v>
                </c:pt>
                <c:pt idx="72">
                  <c:v>30.731335799999997</c:v>
                </c:pt>
                <c:pt idx="73">
                  <c:v>29.294281199999997</c:v>
                </c:pt>
                <c:pt idx="74">
                  <c:v>27.857226599999997</c:v>
                </c:pt>
                <c:pt idx="75">
                  <c:v>26.420171999999997</c:v>
                </c:pt>
                <c:pt idx="76">
                  <c:v>24.446964799999996</c:v>
                </c:pt>
                <c:pt idx="77">
                  <c:v>22.473757599999999</c:v>
                </c:pt>
                <c:pt idx="78">
                  <c:v>20.500550399999998</c:v>
                </c:pt>
                <c:pt idx="79">
                  <c:v>18.527343200000001</c:v>
                </c:pt>
                <c:pt idx="80">
                  <c:v>16.554136</c:v>
                </c:pt>
                <c:pt idx="81">
                  <c:v>16.036937600000002</c:v>
                </c:pt>
                <c:pt idx="82">
                  <c:v>15.5197392</c:v>
                </c:pt>
                <c:pt idx="83">
                  <c:v>15.0025408</c:v>
                </c:pt>
                <c:pt idx="84">
                  <c:v>14.485342400000002</c:v>
                </c:pt>
                <c:pt idx="85">
                  <c:v>13.968144000000001</c:v>
                </c:pt>
                <c:pt idx="86">
                  <c:v>13.880796760000003</c:v>
                </c:pt>
                <c:pt idx="87">
                  <c:v>13.793449519999999</c:v>
                </c:pt>
                <c:pt idx="88">
                  <c:v>13.706102280000001</c:v>
                </c:pt>
                <c:pt idx="89">
                  <c:v>13.618755040000002</c:v>
                </c:pt>
                <c:pt idx="90">
                  <c:v>13.5314078</c:v>
                </c:pt>
                <c:pt idx="91">
                  <c:v>12.065308920000001</c:v>
                </c:pt>
                <c:pt idx="92">
                  <c:v>10.599210040000001</c:v>
                </c:pt>
                <c:pt idx="93">
                  <c:v>9.1331111600000003</c:v>
                </c:pt>
                <c:pt idx="94">
                  <c:v>7.6670122799999998</c:v>
                </c:pt>
                <c:pt idx="95">
                  <c:v>6.2009133999999992</c:v>
                </c:pt>
                <c:pt idx="96">
                  <c:v>5.8427794000000004</c:v>
                </c:pt>
                <c:pt idx="97">
                  <c:v>5.4846453999999998</c:v>
                </c:pt>
                <c:pt idx="98">
                  <c:v>5.1265114000000001</c:v>
                </c:pt>
                <c:pt idx="99">
                  <c:v>4.7683774000000003</c:v>
                </c:pt>
                <c:pt idx="100">
                  <c:v>4.4102434000000006</c:v>
                </c:pt>
                <c:pt idx="101">
                  <c:v>3.7885496966666672</c:v>
                </c:pt>
                <c:pt idx="102">
                  <c:v>3.1668559933333333</c:v>
                </c:pt>
                <c:pt idx="103">
                  <c:v>2.5451622900000004</c:v>
                </c:pt>
                <c:pt idx="104">
                  <c:v>1.923468586666667</c:v>
                </c:pt>
                <c:pt idx="105">
                  <c:v>1.3017748833333334</c:v>
                </c:pt>
                <c:pt idx="106">
                  <c:v>1.3016383900000001</c:v>
                </c:pt>
                <c:pt idx="107">
                  <c:v>1.3015018966666667</c:v>
                </c:pt>
                <c:pt idx="108">
                  <c:v>1.3013654033333333</c:v>
                </c:pt>
                <c:pt idx="109">
                  <c:v>1.3012289100000001</c:v>
                </c:pt>
                <c:pt idx="110">
                  <c:v>1.3010924166666666</c:v>
                </c:pt>
                <c:pt idx="111">
                  <c:v>1.3077366433333335</c:v>
                </c:pt>
                <c:pt idx="112">
                  <c:v>1.3143808699999999</c:v>
                </c:pt>
                <c:pt idx="113">
                  <c:v>1.3210250966666668</c:v>
                </c:pt>
                <c:pt idx="114">
                  <c:v>1.3276693233333334</c:v>
                </c:pt>
                <c:pt idx="115">
                  <c:v>1.3343135500000001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7B1-43CE-BB9B-E158ECA9D6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884568"/>
        <c:axId val="499886528"/>
      </c:scatterChart>
      <c:valAx>
        <c:axId val="499884568"/>
        <c:scaling>
          <c:orientation val="minMax"/>
          <c:max val="1982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400" b="0"/>
                </a:pPr>
                <a:r>
                  <a:rPr lang="fr-FR" sz="1400" b="0"/>
                  <a:t>Year</a:t>
                </a:r>
                <a:r>
                  <a:rPr lang="fr-FR" sz="1400" b="0" baseline="0"/>
                  <a:t> Bequest Received</a:t>
                </a:r>
                <a:endParaRPr lang="fr-FR" sz="1400" b="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86528"/>
        <c:crosses val="autoZero"/>
        <c:crossBetween val="midCat"/>
        <c:majorUnit val="10"/>
      </c:valAx>
      <c:valAx>
        <c:axId val="499886528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fr-FR" sz="1400" b="0"/>
                  <a:t>Consumption</a:t>
                </a:r>
                <a:r>
                  <a:rPr lang="fr-FR" sz="1400" b="0" baseline="0"/>
                  <a:t> levels in years of average labor income</a:t>
                </a:r>
                <a:endParaRPr lang="fr-FR" sz="1400" b="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8456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842434971673974"/>
          <c:y val="0.65169093046890358"/>
          <c:w val="0.29613130739968224"/>
          <c:h val="0.20578782119544814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Figure 6: Average consumption</a:t>
            </a:r>
            <a:r>
              <a:rPr lang="en-US" sz="1800" baseline="0">
                <a:solidFill>
                  <a:schemeClr val="tx1"/>
                </a:solidFill>
              </a:rPr>
              <a:t> paths of P99.5 inheritors </a:t>
            </a:r>
          </a:p>
          <a:p>
            <a:pPr>
              <a:defRPr sz="1800">
                <a:solidFill>
                  <a:schemeClr val="tx1"/>
                </a:solidFill>
              </a:defRPr>
            </a:pPr>
            <a:r>
              <a:rPr lang="en-US" sz="1800" baseline="0">
                <a:solidFill>
                  <a:schemeClr val="tx1"/>
                </a:solidFill>
              </a:rPr>
              <a:t>(different approaches to savings, nominal returns)</a:t>
            </a:r>
            <a:endParaRPr lang="en-US" sz="18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30190066217444361"/>
          <c:y val="4.5659119613646507E-2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199696209117347E-2"/>
          <c:y val="1.8750358448249925E-2"/>
          <c:w val="0.92866695915210007"/>
          <c:h val="0.86512335958005249"/>
        </c:manualLayout>
      </c:layout>
      <c:scatterChart>
        <c:scatterStyle val="lineMarker"/>
        <c:varyColors val="0"/>
        <c:ser>
          <c:idx val="2"/>
          <c:order val="0"/>
          <c:tx>
            <c:strRef>
              <c:f>'Data Fig3-6'!$B$108</c:f>
              <c:strCache>
                <c:ptCount val="1"/>
                <c:pt idx="0">
                  <c:v>Nominal (33.3% savings rate)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Fig3-6'!$C$107:$EL$107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Fig3-6'!$C$108:$EL$108</c:f>
              <c:numCache>
                <c:formatCode>General</c:formatCode>
                <c:ptCount val="140"/>
                <c:pt idx="0">
                  <c:v>26.425239999999999</c:v>
                </c:pt>
                <c:pt idx="1">
                  <c:v>27.55292</c:v>
                </c:pt>
                <c:pt idx="2">
                  <c:v>26.468779999999999</c:v>
                </c:pt>
                <c:pt idx="3">
                  <c:v>27.19885</c:v>
                </c:pt>
                <c:pt idx="4">
                  <c:v>27.80049</c:v>
                </c:pt>
                <c:pt idx="5">
                  <c:v>27.543525000000002</c:v>
                </c:pt>
                <c:pt idx="6">
                  <c:v>28.152785000000002</c:v>
                </c:pt>
                <c:pt idx="7">
                  <c:v>28.169730000000001</c:v>
                </c:pt>
                <c:pt idx="8">
                  <c:v>33.674515</c:v>
                </c:pt>
                <c:pt idx="9">
                  <c:v>34.274055000000004</c:v>
                </c:pt>
                <c:pt idx="10">
                  <c:v>32.687133333333328</c:v>
                </c:pt>
                <c:pt idx="11">
                  <c:v>31.901909999999997</c:v>
                </c:pt>
                <c:pt idx="12">
                  <c:v>31.508453333333332</c:v>
                </c:pt>
                <c:pt idx="13">
                  <c:v>31.663566666666668</c:v>
                </c:pt>
                <c:pt idx="14">
                  <c:v>30.686109999999999</c:v>
                </c:pt>
                <c:pt idx="15">
                  <c:v>35.152777499999999</c:v>
                </c:pt>
                <c:pt idx="16">
                  <c:v>32.668275000000001</c:v>
                </c:pt>
                <c:pt idx="17">
                  <c:v>33.4553175</c:v>
                </c:pt>
                <c:pt idx="18">
                  <c:v>32.912797499999996</c:v>
                </c:pt>
                <c:pt idx="19">
                  <c:v>34.580912500000004</c:v>
                </c:pt>
                <c:pt idx="20">
                  <c:v>34.193130000000004</c:v>
                </c:pt>
                <c:pt idx="21">
                  <c:v>34.088595999999995</c:v>
                </c:pt>
                <c:pt idx="22">
                  <c:v>36.525327999999995</c:v>
                </c:pt>
                <c:pt idx="23">
                  <c:v>37.39794400000001</c:v>
                </c:pt>
                <c:pt idx="24">
                  <c:v>35.514662000000001</c:v>
                </c:pt>
                <c:pt idx="25">
                  <c:v>35.176548333333329</c:v>
                </c:pt>
                <c:pt idx="26">
                  <c:v>35.174358333333338</c:v>
                </c:pt>
                <c:pt idx="27">
                  <c:v>34.229460000000003</c:v>
                </c:pt>
                <c:pt idx="28">
                  <c:v>35.852201666666666</c:v>
                </c:pt>
                <c:pt idx="29">
                  <c:v>38.441313333333333</c:v>
                </c:pt>
                <c:pt idx="30">
                  <c:v>39.060246666666664</c:v>
                </c:pt>
                <c:pt idx="31">
                  <c:v>40.229329999999997</c:v>
                </c:pt>
                <c:pt idx="32">
                  <c:v>40.388974999999995</c:v>
                </c:pt>
                <c:pt idx="33">
                  <c:v>38.643215000000005</c:v>
                </c:pt>
                <c:pt idx="34">
                  <c:v>36.837298333333329</c:v>
                </c:pt>
                <c:pt idx="35">
                  <c:v>36.029000000000003</c:v>
                </c:pt>
                <c:pt idx="36">
                  <c:v>35.095023333333337</c:v>
                </c:pt>
                <c:pt idx="37">
                  <c:v>34.789163333333335</c:v>
                </c:pt>
                <c:pt idx="38">
                  <c:v>32.136041666666664</c:v>
                </c:pt>
                <c:pt idx="39">
                  <c:v>30.961851666666671</c:v>
                </c:pt>
                <c:pt idx="40">
                  <c:v>29.879490000000001</c:v>
                </c:pt>
                <c:pt idx="41">
                  <c:v>32.524308333333337</c:v>
                </c:pt>
                <c:pt idx="42">
                  <c:v>33.659354999999998</c:v>
                </c:pt>
                <c:pt idx="43">
                  <c:v>33.682425000000002</c:v>
                </c:pt>
                <c:pt idx="44">
                  <c:v>33.766706666666664</c:v>
                </c:pt>
                <c:pt idx="45">
                  <c:v>34.243865</c:v>
                </c:pt>
                <c:pt idx="46">
                  <c:v>34.554899999999996</c:v>
                </c:pt>
                <c:pt idx="47">
                  <c:v>33.992566666666669</c:v>
                </c:pt>
                <c:pt idx="48">
                  <c:v>32.216048333333333</c:v>
                </c:pt>
                <c:pt idx="49">
                  <c:v>32.33421666666667</c:v>
                </c:pt>
                <c:pt idx="50">
                  <c:v>32.633316666666666</c:v>
                </c:pt>
                <c:pt idx="51">
                  <c:v>33.712965000000004</c:v>
                </c:pt>
                <c:pt idx="52">
                  <c:v>31.773016666666663</c:v>
                </c:pt>
                <c:pt idx="53">
                  <c:v>32.127958333333332</c:v>
                </c:pt>
                <c:pt idx="54">
                  <c:v>30.742671666666666</c:v>
                </c:pt>
                <c:pt idx="55">
                  <c:v>31.400351666666666</c:v>
                </c:pt>
                <c:pt idx="56">
                  <c:v>32.783473333333326</c:v>
                </c:pt>
                <c:pt idx="57">
                  <c:v>33.147751666666665</c:v>
                </c:pt>
                <c:pt idx="58">
                  <c:v>34.734016666666669</c:v>
                </c:pt>
                <c:pt idx="59">
                  <c:v>35.607606666666662</c:v>
                </c:pt>
                <c:pt idx="60">
                  <c:v>33.470713333333329</c:v>
                </c:pt>
                <c:pt idx="61">
                  <c:v>34.031316666666662</c:v>
                </c:pt>
                <c:pt idx="62">
                  <c:v>34.729419999999998</c:v>
                </c:pt>
                <c:pt idx="63">
                  <c:v>34.869459999999997</c:v>
                </c:pt>
                <c:pt idx="64">
                  <c:v>34.146348333333329</c:v>
                </c:pt>
                <c:pt idx="65">
                  <c:v>33.773654999999998</c:v>
                </c:pt>
                <c:pt idx="66">
                  <c:v>33.636073333333336</c:v>
                </c:pt>
                <c:pt idx="67">
                  <c:v>33.21235166666667</c:v>
                </c:pt>
                <c:pt idx="68">
                  <c:v>32.204961666666662</c:v>
                </c:pt>
                <c:pt idx="69">
                  <c:v>33.287579999999998</c:v>
                </c:pt>
                <c:pt idx="70">
                  <c:v>33.605444999999996</c:v>
                </c:pt>
                <c:pt idx="71">
                  <c:v>34.383386666666667</c:v>
                </c:pt>
                <c:pt idx="72">
                  <c:v>34.002515000000002</c:v>
                </c:pt>
                <c:pt idx="73">
                  <c:v>26.151910000000001</c:v>
                </c:pt>
                <c:pt idx="74">
                  <c:v>27.951061666666664</c:v>
                </c:pt>
                <c:pt idx="75">
                  <c:v>26.420171999999997</c:v>
                </c:pt>
                <c:pt idx="76">
                  <c:v>23.275964000000005</c:v>
                </c:pt>
                <c:pt idx="77">
                  <c:v>19.958496000000004</c:v>
                </c:pt>
                <c:pt idx="78">
                  <c:v>16.752321999999999</c:v>
                </c:pt>
                <c:pt idx="79">
                  <c:v>18.909842000000001</c:v>
                </c:pt>
                <c:pt idx="80">
                  <c:v>16.554136</c:v>
                </c:pt>
                <c:pt idx="81">
                  <c:v>16.678550000000001</c:v>
                </c:pt>
                <c:pt idx="82">
                  <c:v>16.493901999999999</c:v>
                </c:pt>
                <c:pt idx="83">
                  <c:v>18.801486000000001</c:v>
                </c:pt>
                <c:pt idx="84">
                  <c:v>16.341163999999999</c:v>
                </c:pt>
                <c:pt idx="85">
                  <c:v>13.968144000000001</c:v>
                </c:pt>
                <c:pt idx="86">
                  <c:v>13.675034400000001</c:v>
                </c:pt>
                <c:pt idx="87">
                  <c:v>12.956020000000001</c:v>
                </c:pt>
                <c:pt idx="88">
                  <c:v>12.3410872</c:v>
                </c:pt>
                <c:pt idx="89">
                  <c:v>13.832048</c:v>
                </c:pt>
                <c:pt idx="90">
                  <c:v>13.5314078</c:v>
                </c:pt>
                <c:pt idx="91">
                  <c:v>11.882987600000002</c:v>
                </c:pt>
                <c:pt idx="92">
                  <c:v>11.594329800000001</c:v>
                </c:pt>
                <c:pt idx="93">
                  <c:v>11.0113102</c:v>
                </c:pt>
                <c:pt idx="94">
                  <c:v>8.6122715999999997</c:v>
                </c:pt>
                <c:pt idx="95">
                  <c:v>6.2009133999999992</c:v>
                </c:pt>
                <c:pt idx="96">
                  <c:v>6.2606390000000003</c:v>
                </c:pt>
                <c:pt idx="97">
                  <c:v>6.2991362000000004</c:v>
                </c:pt>
                <c:pt idx="98">
                  <c:v>6.6871259999999992</c:v>
                </c:pt>
                <c:pt idx="99">
                  <c:v>4.6652778000000001</c:v>
                </c:pt>
                <c:pt idx="100">
                  <c:v>4.4102434000000006</c:v>
                </c:pt>
                <c:pt idx="101">
                  <c:v>4.4536686000000003</c:v>
                </c:pt>
                <c:pt idx="102">
                  <c:v>3.8674849999999998</c:v>
                </c:pt>
                <c:pt idx="103">
                  <c:v>2.0532163999999997</c:v>
                </c:pt>
                <c:pt idx="104">
                  <c:v>1.4344018000000001</c:v>
                </c:pt>
                <c:pt idx="105">
                  <c:v>1.3017748833333334</c:v>
                </c:pt>
                <c:pt idx="106">
                  <c:v>1.1002813833333334</c:v>
                </c:pt>
                <c:pt idx="107">
                  <c:v>1.2071332833333333</c:v>
                </c:pt>
                <c:pt idx="108">
                  <c:v>1.3828449</c:v>
                </c:pt>
                <c:pt idx="109">
                  <c:v>1.3401584499999999</c:v>
                </c:pt>
                <c:pt idx="110">
                  <c:v>1.3010924166666666</c:v>
                </c:pt>
                <c:pt idx="111">
                  <c:v>1.5648226666666665</c:v>
                </c:pt>
                <c:pt idx="112">
                  <c:v>1.3697685333333336</c:v>
                </c:pt>
                <c:pt idx="113">
                  <c:v>1.0872493999999999</c:v>
                </c:pt>
                <c:pt idx="114">
                  <c:v>1.2402515166666668</c:v>
                </c:pt>
                <c:pt idx="115">
                  <c:v>1.3343135500000001</c:v>
                </c:pt>
                <c:pt idx="116">
                  <c:v>1.2445125333333333</c:v>
                </c:pt>
                <c:pt idx="117">
                  <c:v>1.1705511333333336</c:v>
                </c:pt>
                <c:pt idx="118">
                  <c:v>1.2415608499999999</c:v>
                </c:pt>
                <c:pt idx="119">
                  <c:v>1.376063</c:v>
                </c:pt>
                <c:pt idx="120">
                  <c:v>1.3864263999999999</c:v>
                </c:pt>
                <c:pt idx="121">
                  <c:v>1.4545948</c:v>
                </c:pt>
                <c:pt idx="122">
                  <c:v>1.6087768</c:v>
                </c:pt>
                <c:pt idx="123">
                  <c:v>1.6682210000000002</c:v>
                </c:pt>
                <c:pt idx="124">
                  <c:v>1.7663766000000003</c:v>
                </c:pt>
                <c:pt idx="125">
                  <c:v>1.9771787500000002</c:v>
                </c:pt>
                <c:pt idx="126">
                  <c:v>1.6194612500000001</c:v>
                </c:pt>
                <c:pt idx="127">
                  <c:v>1.4656724999999999</c:v>
                </c:pt>
                <c:pt idx="128">
                  <c:v>1.9859405000000001</c:v>
                </c:pt>
                <c:pt idx="129">
                  <c:v>1.9342747500000002</c:v>
                </c:pt>
                <c:pt idx="130">
                  <c:v>2.0091073333333331</c:v>
                </c:pt>
                <c:pt idx="131">
                  <c:v>2.0027940000000002</c:v>
                </c:pt>
                <c:pt idx="132">
                  <c:v>2.1740496666666669</c:v>
                </c:pt>
                <c:pt idx="133">
                  <c:v>2.123739</c:v>
                </c:pt>
                <c:pt idx="134">
                  <c:v>1.608466</c:v>
                </c:pt>
                <c:pt idx="135">
                  <c:v>1.8584309999999999</c:v>
                </c:pt>
                <c:pt idx="136">
                  <c:v>1.8580965</c:v>
                </c:pt>
                <c:pt idx="137">
                  <c:v>1.6720314999999999</c:v>
                </c:pt>
                <c:pt idx="138">
                  <c:v>2.1188199999999999</c:v>
                </c:pt>
                <c:pt idx="139">
                  <c:v>2.4130919999999998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17CA-4AE7-A18D-0292A7386963}"/>
            </c:ext>
          </c:extLst>
        </c:ser>
        <c:ser>
          <c:idx val="4"/>
          <c:order val="1"/>
          <c:tx>
            <c:strRef>
              <c:f>'Data Fig3-6'!$B$110</c:f>
              <c:strCache>
                <c:ptCount val="1"/>
                <c:pt idx="0">
                  <c:v>Adaptive Expectations (saving from optimal for previous 15 years)</c:v>
                </c:pt>
              </c:strCache>
            </c:strRef>
          </c:tx>
          <c:spPr>
            <a:ln w="19050" cap="rnd">
              <a:solidFill>
                <a:schemeClr val="tx1">
                  <a:lumMod val="50000"/>
                  <a:lumOff val="5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'Data Fig3-6'!$C$107:$EL$107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Fig3-6'!$C$110:$EL$110</c:f>
              <c:numCache>
                <c:formatCode>General</c:formatCode>
                <c:ptCount val="140"/>
                <c:pt idx="0">
                  <c:v>28.92117605995438</c:v>
                </c:pt>
                <c:pt idx="1">
                  <c:v>30.081026251895892</c:v>
                </c:pt>
                <c:pt idx="2">
                  <c:v>28.826161612437936</c:v>
                </c:pt>
                <c:pt idx="3">
                  <c:v>29.54822451680954</c:v>
                </c:pt>
                <c:pt idx="4">
                  <c:v>30.127369717339008</c:v>
                </c:pt>
                <c:pt idx="5">
                  <c:v>29.652251439965728</c:v>
                </c:pt>
                <c:pt idx="6">
                  <c:v>30.252116486596236</c:v>
                </c:pt>
                <c:pt idx="7">
                  <c:v>30.214345923054388</c:v>
                </c:pt>
                <c:pt idx="8">
                  <c:v>36.051895401852434</c:v>
                </c:pt>
                <c:pt idx="9">
                  <c:v>36.612940283425488</c:v>
                </c:pt>
                <c:pt idx="10">
                  <c:v>34.671395960127775</c:v>
                </c:pt>
                <c:pt idx="11">
                  <c:v>33.791926767707103</c:v>
                </c:pt>
                <c:pt idx="12">
                  <c:v>33.329574203214214</c:v>
                </c:pt>
                <c:pt idx="13">
                  <c:v>33.446015384692252</c:v>
                </c:pt>
                <c:pt idx="14">
                  <c:v>32.367503123118219</c:v>
                </c:pt>
                <c:pt idx="15">
                  <c:v>37.611514626850294</c:v>
                </c:pt>
                <c:pt idx="16">
                  <c:v>34.819995600043249</c:v>
                </c:pt>
                <c:pt idx="17">
                  <c:v>35.531196957652398</c:v>
                </c:pt>
                <c:pt idx="18">
                  <c:v>34.827647163997653</c:v>
                </c:pt>
                <c:pt idx="19">
                  <c:v>36.462463422688401</c:v>
                </c:pt>
                <c:pt idx="20">
                  <c:v>37.262984489662159</c:v>
                </c:pt>
                <c:pt idx="21">
                  <c:v>36.83193924153737</c:v>
                </c:pt>
                <c:pt idx="22">
                  <c:v>39.132268444579765</c:v>
                </c:pt>
                <c:pt idx="23">
                  <c:v>39.714366074462362</c:v>
                </c:pt>
                <c:pt idx="24">
                  <c:v>37.382797946306212</c:v>
                </c:pt>
                <c:pt idx="25">
                  <c:v>38.570612129091934</c:v>
                </c:pt>
                <c:pt idx="26">
                  <c:v>38.13181156497253</c:v>
                </c:pt>
                <c:pt idx="27">
                  <c:v>36.68587048931969</c:v>
                </c:pt>
                <c:pt idx="28">
                  <c:v>38.004065851123144</c:v>
                </c:pt>
                <c:pt idx="29">
                  <c:v>40.286089667709298</c:v>
                </c:pt>
                <c:pt idx="30">
                  <c:v>43.079913969869303</c:v>
                </c:pt>
                <c:pt idx="31">
                  <c:v>43.894562032015081</c:v>
                </c:pt>
                <c:pt idx="32">
                  <c:v>43.588889928739853</c:v>
                </c:pt>
                <c:pt idx="33">
                  <c:v>41.254837213680915</c:v>
                </c:pt>
                <c:pt idx="34">
                  <c:v>38.920279404933694</c:v>
                </c:pt>
                <c:pt idx="35">
                  <c:v>40.314454487974153</c:v>
                </c:pt>
                <c:pt idx="36">
                  <c:v>38.921340423947719</c:v>
                </c:pt>
                <c:pt idx="37">
                  <c:v>38.248365813059408</c:v>
                </c:pt>
                <c:pt idx="38">
                  <c:v>35.031356737160401</c:v>
                </c:pt>
                <c:pt idx="39">
                  <c:v>33.475596168336772</c:v>
                </c:pt>
                <c:pt idx="40">
                  <c:v>33.894167832994761</c:v>
                </c:pt>
                <c:pt idx="41">
                  <c:v>36.702837432671494</c:v>
                </c:pt>
                <c:pt idx="42">
                  <c:v>37.77160176317215</c:v>
                </c:pt>
                <c:pt idx="43">
                  <c:v>37.583883203337258</c:v>
                </c:pt>
                <c:pt idx="44">
                  <c:v>37.468313426861577</c:v>
                </c:pt>
                <c:pt idx="45">
                  <c:v>39.459267147264562</c:v>
                </c:pt>
                <c:pt idx="46">
                  <c:v>39.675958912584953</c:v>
                </c:pt>
                <c:pt idx="47">
                  <c:v>38.893125061032059</c:v>
                </c:pt>
                <c:pt idx="48">
                  <c:v>36.734458433370271</c:v>
                </c:pt>
                <c:pt idx="49">
                  <c:v>36.75024467428522</c:v>
                </c:pt>
                <c:pt idx="50">
                  <c:v>37.393485170550363</c:v>
                </c:pt>
                <c:pt idx="51">
                  <c:v>38.561034415660615</c:v>
                </c:pt>
                <c:pt idx="52">
                  <c:v>36.275864616302222</c:v>
                </c:pt>
                <c:pt idx="53">
                  <c:v>36.619320415593016</c:v>
                </c:pt>
                <c:pt idx="54">
                  <c:v>34.980883848079174</c:v>
                </c:pt>
                <c:pt idx="55">
                  <c:v>34.709179520433565</c:v>
                </c:pt>
                <c:pt idx="56">
                  <c:v>36.25922941379261</c:v>
                </c:pt>
                <c:pt idx="57">
                  <c:v>36.684207698380455</c:v>
                </c:pt>
                <c:pt idx="58">
                  <c:v>38.463085498367057</c:v>
                </c:pt>
                <c:pt idx="59">
                  <c:v>39.455616692931606</c:v>
                </c:pt>
                <c:pt idx="60">
                  <c:v>36.716402181942762</c:v>
                </c:pt>
                <c:pt idx="61">
                  <c:v>37.274214246227039</c:v>
                </c:pt>
                <c:pt idx="62">
                  <c:v>37.978344632602038</c:v>
                </c:pt>
                <c:pt idx="63">
                  <c:v>38.070381007953259</c:v>
                </c:pt>
                <c:pt idx="64">
                  <c:v>37.223376062017515</c:v>
                </c:pt>
                <c:pt idx="65">
                  <c:v>36.153665639372122</c:v>
                </c:pt>
                <c:pt idx="66">
                  <c:v>35.893678437582217</c:v>
                </c:pt>
                <c:pt idx="67">
                  <c:v>35.329091315411183</c:v>
                </c:pt>
                <c:pt idx="68">
                  <c:v>34.151147782573169</c:v>
                </c:pt>
                <c:pt idx="69">
                  <c:v>35.196492492064912</c:v>
                </c:pt>
                <c:pt idx="70">
                  <c:v>36.158211684936951</c:v>
                </c:pt>
                <c:pt idx="71">
                  <c:v>36.745738804293858</c:v>
                </c:pt>
                <c:pt idx="72">
                  <c:v>36.085001959059774</c:v>
                </c:pt>
                <c:pt idx="73">
                  <c:v>27.559810224684057</c:v>
                </c:pt>
                <c:pt idx="74">
                  <c:v>29.243336552254174</c:v>
                </c:pt>
                <c:pt idx="75">
                  <c:v>27.465938095590111</c:v>
                </c:pt>
                <c:pt idx="76">
                  <c:v>24.077679116790573</c:v>
                </c:pt>
                <c:pt idx="77">
                  <c:v>20.544235442668654</c:v>
                </c:pt>
                <c:pt idx="78">
                  <c:v>17.160088045296693</c:v>
                </c:pt>
                <c:pt idx="79">
                  <c:v>19.277623158124243</c:v>
                </c:pt>
                <c:pt idx="80">
                  <c:v>17.405498376201216</c:v>
                </c:pt>
                <c:pt idx="81">
                  <c:v>17.509109184587206</c:v>
                </c:pt>
                <c:pt idx="82">
                  <c:v>17.292137674643548</c:v>
                </c:pt>
                <c:pt idx="83">
                  <c:v>19.684108248405998</c:v>
                </c:pt>
                <c:pt idx="84">
                  <c:v>17.080499317702497</c:v>
                </c:pt>
                <c:pt idx="85">
                  <c:v>15.339643528664201</c:v>
                </c:pt>
                <c:pt idx="86">
                  <c:v>15.051174410661048</c:v>
                </c:pt>
                <c:pt idx="87">
                  <c:v>14.288375934845183</c:v>
                </c:pt>
                <c:pt idx="88">
                  <c:v>13.63633027532882</c:v>
                </c:pt>
                <c:pt idx="89">
                  <c:v>15.31412185595685</c:v>
                </c:pt>
                <c:pt idx="90">
                  <c:v>14.877261898499146</c:v>
                </c:pt>
                <c:pt idx="91">
                  <c:v>13.129646444145354</c:v>
                </c:pt>
                <c:pt idx="92">
                  <c:v>12.868513649056348</c:v>
                </c:pt>
                <c:pt idx="93">
                  <c:v>12.277294104980404</c:v>
                </c:pt>
                <c:pt idx="94">
                  <c:v>9.6456356726500694</c:v>
                </c:pt>
                <c:pt idx="95">
                  <c:v>6.7549548035546563</c:v>
                </c:pt>
                <c:pt idx="96">
                  <c:v>6.8364436800595341</c:v>
                </c:pt>
                <c:pt idx="97">
                  <c:v>6.8955574996678424</c:v>
                </c:pt>
                <c:pt idx="98">
                  <c:v>7.3376591448054471</c:v>
                </c:pt>
                <c:pt idx="99">
                  <c:v>5.1290664554099328</c:v>
                </c:pt>
                <c:pt idx="100">
                  <c:v>4.228939848723809</c:v>
                </c:pt>
                <c:pt idx="101">
                  <c:v>4.2863965256318979</c:v>
                </c:pt>
                <c:pt idx="102">
                  <c:v>3.7372121475723659</c:v>
                </c:pt>
                <c:pt idx="103">
                  <c:v>1.9920823730895669</c:v>
                </c:pt>
                <c:pt idx="104">
                  <c:v>1.3969237319663323</c:v>
                </c:pt>
                <c:pt idx="105">
                  <c:v>1.2283996551492078</c:v>
                </c:pt>
                <c:pt idx="106">
                  <c:v>1.0417363852514905</c:v>
                </c:pt>
                <c:pt idx="107">
                  <c:v>1.1473776661316819</c:v>
                </c:pt>
                <c:pt idx="108">
                  <c:v>1.3207536071545227</c:v>
                </c:pt>
                <c:pt idx="109">
                  <c:v>1.2873696653624103</c:v>
                </c:pt>
                <c:pt idx="110">
                  <c:v>1.1373840914598194</c:v>
                </c:pt>
                <c:pt idx="111">
                  <c:v>1.3748690111550668</c:v>
                </c:pt>
                <c:pt idx="112">
                  <c:v>1.2102909089159453</c:v>
                </c:pt>
                <c:pt idx="113">
                  <c:v>0.96510602850426597</c:v>
                </c:pt>
                <c:pt idx="114">
                  <c:v>1.1046513084055836</c:v>
                </c:pt>
                <c:pt idx="115">
                  <c:v>1.1561021631678983</c:v>
                </c:pt>
                <c:pt idx="116">
                  <c:v>1.0788810830296589</c:v>
                </c:pt>
                <c:pt idx="117">
                  <c:v>1.0152909902046343</c:v>
                </c:pt>
                <c:pt idx="118">
                  <c:v>1.0773831655685451</c:v>
                </c:pt>
                <c:pt idx="119">
                  <c:v>1.1946658103024674</c:v>
                </c:pt>
                <c:pt idx="120">
                  <c:v>1.1949876378382522</c:v>
                </c:pt>
                <c:pt idx="121">
                  <c:v>1.2551719775611432</c:v>
                </c:pt>
                <c:pt idx="122">
                  <c:v>1.3898889185289418</c:v>
                </c:pt>
                <c:pt idx="123">
                  <c:v>1.4432411867907047</c:v>
                </c:pt>
                <c:pt idx="124">
                  <c:v>1.5303614422562986</c:v>
                </c:pt>
                <c:pt idx="125">
                  <c:v>1.663340318506074</c:v>
                </c:pt>
                <c:pt idx="126">
                  <c:v>1.3611102648667783</c:v>
                </c:pt>
                <c:pt idx="127">
                  <c:v>1.2308611213271319</c:v>
                </c:pt>
                <c:pt idx="128">
                  <c:v>1.6665256845229082</c:v>
                </c:pt>
                <c:pt idx="129">
                  <c:v>1.6214488098682143</c:v>
                </c:pt>
                <c:pt idx="130">
                  <c:v>1.7280004499822059</c:v>
                </c:pt>
                <c:pt idx="131">
                  <c:v>1.7134331330620185</c:v>
                </c:pt>
                <c:pt idx="132">
                  <c:v>1.8497062035650398</c:v>
                </c:pt>
                <c:pt idx="133">
                  <c:v>1.7947284105613006</c:v>
                </c:pt>
                <c:pt idx="134">
                  <c:v>1.3496324929241441</c:v>
                </c:pt>
                <c:pt idx="135">
                  <c:v>1.5757583019227612</c:v>
                </c:pt>
                <c:pt idx="136">
                  <c:v>1.5556781879114225</c:v>
                </c:pt>
                <c:pt idx="137">
                  <c:v>1.3820676904629572</c:v>
                </c:pt>
                <c:pt idx="138">
                  <c:v>1.7322587309527604</c:v>
                </c:pt>
                <c:pt idx="139">
                  <c:v>1.9451918350232069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17CA-4AE7-A18D-0292A7386963}"/>
            </c:ext>
          </c:extLst>
        </c:ser>
        <c:ser>
          <c:idx val="0"/>
          <c:order val="2"/>
          <c:tx>
            <c:strRef>
              <c:f>'Data Fig3-6'!$B$111</c:f>
              <c:strCache>
                <c:ptCount val="1"/>
                <c:pt idx="0">
                  <c:v>Perfect foresight 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lgDash"/>
              <a:round/>
            </a:ln>
            <a:effectLst/>
          </c:spPr>
          <c:marker>
            <c:symbol val="none"/>
          </c:marker>
          <c:xVal>
            <c:numRef>
              <c:f>'Data Fig3-6'!$C$107:$EL$107</c:f>
              <c:numCache>
                <c:formatCode>General</c:formatCode>
                <c:ptCount val="140"/>
                <c:pt idx="0">
                  <c:v>1842</c:v>
                </c:pt>
                <c:pt idx="1">
                  <c:v>1843</c:v>
                </c:pt>
                <c:pt idx="2">
                  <c:v>1844</c:v>
                </c:pt>
                <c:pt idx="3">
                  <c:v>1845</c:v>
                </c:pt>
                <c:pt idx="4">
                  <c:v>1846</c:v>
                </c:pt>
                <c:pt idx="5">
                  <c:v>1847</c:v>
                </c:pt>
                <c:pt idx="6">
                  <c:v>1848</c:v>
                </c:pt>
                <c:pt idx="7">
                  <c:v>1849</c:v>
                </c:pt>
                <c:pt idx="8">
                  <c:v>1850</c:v>
                </c:pt>
                <c:pt idx="9">
                  <c:v>1851</c:v>
                </c:pt>
                <c:pt idx="10">
                  <c:v>1852</c:v>
                </c:pt>
                <c:pt idx="11">
                  <c:v>1853</c:v>
                </c:pt>
                <c:pt idx="12">
                  <c:v>1854</c:v>
                </c:pt>
                <c:pt idx="13">
                  <c:v>1855</c:v>
                </c:pt>
                <c:pt idx="14">
                  <c:v>1856</c:v>
                </c:pt>
                <c:pt idx="15">
                  <c:v>1857</c:v>
                </c:pt>
                <c:pt idx="16">
                  <c:v>1858</c:v>
                </c:pt>
                <c:pt idx="17">
                  <c:v>1859</c:v>
                </c:pt>
                <c:pt idx="18">
                  <c:v>1860</c:v>
                </c:pt>
                <c:pt idx="19">
                  <c:v>1861</c:v>
                </c:pt>
                <c:pt idx="20">
                  <c:v>1862</c:v>
                </c:pt>
                <c:pt idx="21">
                  <c:v>1863</c:v>
                </c:pt>
                <c:pt idx="22">
                  <c:v>1864</c:v>
                </c:pt>
                <c:pt idx="23">
                  <c:v>1865</c:v>
                </c:pt>
                <c:pt idx="24">
                  <c:v>1866</c:v>
                </c:pt>
                <c:pt idx="25">
                  <c:v>1867</c:v>
                </c:pt>
                <c:pt idx="26">
                  <c:v>1868</c:v>
                </c:pt>
                <c:pt idx="27">
                  <c:v>1869</c:v>
                </c:pt>
                <c:pt idx="28">
                  <c:v>1870</c:v>
                </c:pt>
                <c:pt idx="29">
                  <c:v>1871</c:v>
                </c:pt>
                <c:pt idx="30">
                  <c:v>1872</c:v>
                </c:pt>
                <c:pt idx="31">
                  <c:v>1873</c:v>
                </c:pt>
                <c:pt idx="32">
                  <c:v>1874</c:v>
                </c:pt>
                <c:pt idx="33">
                  <c:v>1875</c:v>
                </c:pt>
                <c:pt idx="34">
                  <c:v>1876</c:v>
                </c:pt>
                <c:pt idx="35">
                  <c:v>1877</c:v>
                </c:pt>
                <c:pt idx="36">
                  <c:v>1878</c:v>
                </c:pt>
                <c:pt idx="37">
                  <c:v>1879</c:v>
                </c:pt>
                <c:pt idx="38">
                  <c:v>1880</c:v>
                </c:pt>
                <c:pt idx="39">
                  <c:v>1881</c:v>
                </c:pt>
                <c:pt idx="40">
                  <c:v>1882</c:v>
                </c:pt>
                <c:pt idx="41">
                  <c:v>1883</c:v>
                </c:pt>
                <c:pt idx="42">
                  <c:v>1884</c:v>
                </c:pt>
                <c:pt idx="43">
                  <c:v>1885</c:v>
                </c:pt>
                <c:pt idx="44">
                  <c:v>1886</c:v>
                </c:pt>
                <c:pt idx="45">
                  <c:v>1887</c:v>
                </c:pt>
                <c:pt idx="46">
                  <c:v>1888</c:v>
                </c:pt>
                <c:pt idx="47">
                  <c:v>1889</c:v>
                </c:pt>
                <c:pt idx="48">
                  <c:v>1890</c:v>
                </c:pt>
                <c:pt idx="49">
                  <c:v>1891</c:v>
                </c:pt>
                <c:pt idx="50">
                  <c:v>1892</c:v>
                </c:pt>
                <c:pt idx="51">
                  <c:v>1893</c:v>
                </c:pt>
                <c:pt idx="52">
                  <c:v>1894</c:v>
                </c:pt>
                <c:pt idx="53">
                  <c:v>1895</c:v>
                </c:pt>
                <c:pt idx="54">
                  <c:v>1896</c:v>
                </c:pt>
                <c:pt idx="55">
                  <c:v>1897</c:v>
                </c:pt>
                <c:pt idx="56">
                  <c:v>1898</c:v>
                </c:pt>
                <c:pt idx="57">
                  <c:v>1899</c:v>
                </c:pt>
                <c:pt idx="58">
                  <c:v>1900</c:v>
                </c:pt>
                <c:pt idx="59">
                  <c:v>1901</c:v>
                </c:pt>
                <c:pt idx="60">
                  <c:v>1902</c:v>
                </c:pt>
                <c:pt idx="61">
                  <c:v>1903</c:v>
                </c:pt>
                <c:pt idx="62">
                  <c:v>1904</c:v>
                </c:pt>
                <c:pt idx="63">
                  <c:v>1905</c:v>
                </c:pt>
                <c:pt idx="64">
                  <c:v>1906</c:v>
                </c:pt>
                <c:pt idx="65">
                  <c:v>1907</c:v>
                </c:pt>
                <c:pt idx="66">
                  <c:v>1908</c:v>
                </c:pt>
                <c:pt idx="67">
                  <c:v>1909</c:v>
                </c:pt>
                <c:pt idx="68">
                  <c:v>1910</c:v>
                </c:pt>
                <c:pt idx="69">
                  <c:v>1911</c:v>
                </c:pt>
                <c:pt idx="70">
                  <c:v>1912</c:v>
                </c:pt>
                <c:pt idx="71">
                  <c:v>1913</c:v>
                </c:pt>
                <c:pt idx="72">
                  <c:v>1914</c:v>
                </c:pt>
                <c:pt idx="73">
                  <c:v>1915</c:v>
                </c:pt>
                <c:pt idx="74">
                  <c:v>1916</c:v>
                </c:pt>
                <c:pt idx="75">
                  <c:v>1917</c:v>
                </c:pt>
                <c:pt idx="76">
                  <c:v>1918</c:v>
                </c:pt>
                <c:pt idx="77">
                  <c:v>1919</c:v>
                </c:pt>
                <c:pt idx="78">
                  <c:v>1920</c:v>
                </c:pt>
                <c:pt idx="79">
                  <c:v>1921</c:v>
                </c:pt>
                <c:pt idx="80">
                  <c:v>1922</c:v>
                </c:pt>
                <c:pt idx="81">
                  <c:v>1923</c:v>
                </c:pt>
                <c:pt idx="82">
                  <c:v>1924</c:v>
                </c:pt>
                <c:pt idx="83">
                  <c:v>1925</c:v>
                </c:pt>
                <c:pt idx="84">
                  <c:v>1926</c:v>
                </c:pt>
                <c:pt idx="85">
                  <c:v>1927</c:v>
                </c:pt>
                <c:pt idx="86">
                  <c:v>1928</c:v>
                </c:pt>
                <c:pt idx="87">
                  <c:v>1929</c:v>
                </c:pt>
                <c:pt idx="88">
                  <c:v>1930</c:v>
                </c:pt>
                <c:pt idx="89">
                  <c:v>1931</c:v>
                </c:pt>
                <c:pt idx="90">
                  <c:v>1932</c:v>
                </c:pt>
                <c:pt idx="91">
                  <c:v>1933</c:v>
                </c:pt>
                <c:pt idx="92">
                  <c:v>1934</c:v>
                </c:pt>
                <c:pt idx="93">
                  <c:v>1935</c:v>
                </c:pt>
                <c:pt idx="94">
                  <c:v>1936</c:v>
                </c:pt>
                <c:pt idx="95">
                  <c:v>1937</c:v>
                </c:pt>
                <c:pt idx="96">
                  <c:v>1938</c:v>
                </c:pt>
                <c:pt idx="97">
                  <c:v>1939</c:v>
                </c:pt>
                <c:pt idx="98">
                  <c:v>1940</c:v>
                </c:pt>
                <c:pt idx="99">
                  <c:v>1941</c:v>
                </c:pt>
                <c:pt idx="100">
                  <c:v>1942</c:v>
                </c:pt>
                <c:pt idx="101">
                  <c:v>1943</c:v>
                </c:pt>
                <c:pt idx="102">
                  <c:v>1944</c:v>
                </c:pt>
                <c:pt idx="103">
                  <c:v>1945</c:v>
                </c:pt>
                <c:pt idx="104">
                  <c:v>1946</c:v>
                </c:pt>
                <c:pt idx="105">
                  <c:v>1947</c:v>
                </c:pt>
                <c:pt idx="106">
                  <c:v>1948</c:v>
                </c:pt>
                <c:pt idx="107">
                  <c:v>1949</c:v>
                </c:pt>
                <c:pt idx="108">
                  <c:v>1950</c:v>
                </c:pt>
                <c:pt idx="109">
                  <c:v>1951</c:v>
                </c:pt>
                <c:pt idx="110">
                  <c:v>1952</c:v>
                </c:pt>
                <c:pt idx="111">
                  <c:v>1953</c:v>
                </c:pt>
                <c:pt idx="112">
                  <c:v>1954</c:v>
                </c:pt>
                <c:pt idx="113">
                  <c:v>1955</c:v>
                </c:pt>
                <c:pt idx="114">
                  <c:v>1956</c:v>
                </c:pt>
                <c:pt idx="115">
                  <c:v>1957</c:v>
                </c:pt>
                <c:pt idx="116">
                  <c:v>1958</c:v>
                </c:pt>
                <c:pt idx="117">
                  <c:v>1959</c:v>
                </c:pt>
                <c:pt idx="118">
                  <c:v>1960</c:v>
                </c:pt>
                <c:pt idx="119">
                  <c:v>1961</c:v>
                </c:pt>
                <c:pt idx="120">
                  <c:v>1962</c:v>
                </c:pt>
                <c:pt idx="121">
                  <c:v>1963</c:v>
                </c:pt>
                <c:pt idx="122">
                  <c:v>1964</c:v>
                </c:pt>
                <c:pt idx="123">
                  <c:v>1965</c:v>
                </c:pt>
                <c:pt idx="124">
                  <c:v>1966</c:v>
                </c:pt>
                <c:pt idx="125">
                  <c:v>1967</c:v>
                </c:pt>
                <c:pt idx="126">
                  <c:v>1968</c:v>
                </c:pt>
                <c:pt idx="127">
                  <c:v>1969</c:v>
                </c:pt>
                <c:pt idx="128">
                  <c:v>1970</c:v>
                </c:pt>
                <c:pt idx="129">
                  <c:v>1971</c:v>
                </c:pt>
                <c:pt idx="130">
                  <c:v>1972</c:v>
                </c:pt>
                <c:pt idx="131">
                  <c:v>1973</c:v>
                </c:pt>
                <c:pt idx="132">
                  <c:v>1974</c:v>
                </c:pt>
                <c:pt idx="133">
                  <c:v>1975</c:v>
                </c:pt>
                <c:pt idx="134">
                  <c:v>1976</c:v>
                </c:pt>
                <c:pt idx="135">
                  <c:v>1977</c:v>
                </c:pt>
                <c:pt idx="136">
                  <c:v>1978</c:v>
                </c:pt>
                <c:pt idx="137">
                  <c:v>1979</c:v>
                </c:pt>
                <c:pt idx="138">
                  <c:v>1980</c:v>
                </c:pt>
                <c:pt idx="139">
                  <c:v>1981</c:v>
                </c:pt>
              </c:numCache>
            </c:numRef>
          </c:xVal>
          <c:yVal>
            <c:numRef>
              <c:f>'Data Fig3-6'!$C$111:$EL$111</c:f>
              <c:numCache>
                <c:formatCode>General</c:formatCode>
                <c:ptCount val="140"/>
                <c:pt idx="0">
                  <c:v>28.96435973379733</c:v>
                </c:pt>
                <c:pt idx="1">
                  <c:v>30.124653515320677</c:v>
                </c:pt>
                <c:pt idx="2">
                  <c:v>28.866734466086339</c:v>
                </c:pt>
                <c:pt idx="3">
                  <c:v>29.588548359088129</c:v>
                </c:pt>
                <c:pt idx="4">
                  <c:v>30.167193846217796</c:v>
                </c:pt>
                <c:pt idx="5">
                  <c:v>28.709285594943861</c:v>
                </c:pt>
                <c:pt idx="6">
                  <c:v>29.304868630244066</c:v>
                </c:pt>
                <c:pt idx="7">
                  <c:v>29.283111916268055</c:v>
                </c:pt>
                <c:pt idx="8">
                  <c:v>34.958505665788223</c:v>
                </c:pt>
                <c:pt idx="9">
                  <c:v>35.524110645307857</c:v>
                </c:pt>
                <c:pt idx="10">
                  <c:v>33.399398915831647</c:v>
                </c:pt>
                <c:pt idx="11">
                  <c:v>32.56652171992917</c:v>
                </c:pt>
                <c:pt idx="12">
                  <c:v>32.135023827169491</c:v>
                </c:pt>
                <c:pt idx="13">
                  <c:v>32.262080517595471</c:v>
                </c:pt>
                <c:pt idx="14">
                  <c:v>31.236104559589972</c:v>
                </c:pt>
                <c:pt idx="15">
                  <c:v>35.613982368805793</c:v>
                </c:pt>
                <c:pt idx="16">
                  <c:v>33.071319130482493</c:v>
                </c:pt>
                <c:pt idx="17">
                  <c:v>33.843557479528222</c:v>
                </c:pt>
                <c:pt idx="18">
                  <c:v>33.270271682322594</c:v>
                </c:pt>
                <c:pt idx="19">
                  <c:v>34.931445998141434</c:v>
                </c:pt>
                <c:pt idx="20">
                  <c:v>33.966773390325088</c:v>
                </c:pt>
                <c:pt idx="21">
                  <c:v>33.85559470257455</c:v>
                </c:pt>
                <c:pt idx="22">
                  <c:v>36.268024052725387</c:v>
                </c:pt>
                <c:pt idx="23">
                  <c:v>37.126413984340971</c:v>
                </c:pt>
                <c:pt idx="24">
                  <c:v>35.249259409285933</c:v>
                </c:pt>
                <c:pt idx="25">
                  <c:v>34.489004444593256</c:v>
                </c:pt>
                <c:pt idx="26">
                  <c:v>34.493821416103508</c:v>
                </c:pt>
                <c:pt idx="27">
                  <c:v>33.574120368200205</c:v>
                </c:pt>
                <c:pt idx="28">
                  <c:v>35.172877385536509</c:v>
                </c:pt>
                <c:pt idx="29">
                  <c:v>37.720927555013958</c:v>
                </c:pt>
                <c:pt idx="30">
                  <c:v>38.499782527386138</c:v>
                </c:pt>
                <c:pt idx="31">
                  <c:v>39.668283485614587</c:v>
                </c:pt>
                <c:pt idx="32">
                  <c:v>39.842385825693512</c:v>
                </c:pt>
                <c:pt idx="33">
                  <c:v>38.136210540465775</c:v>
                </c:pt>
                <c:pt idx="34">
                  <c:v>36.368689311449216</c:v>
                </c:pt>
                <c:pt idx="35">
                  <c:v>34.956200646963339</c:v>
                </c:pt>
                <c:pt idx="36">
                  <c:v>34.078748838194535</c:v>
                </c:pt>
                <c:pt idx="37">
                  <c:v>33.809576687737732</c:v>
                </c:pt>
                <c:pt idx="38">
                  <c:v>31.25644553209742</c:v>
                </c:pt>
                <c:pt idx="39">
                  <c:v>30.137872404482284</c:v>
                </c:pt>
                <c:pt idx="40">
                  <c:v>29.542699478402344</c:v>
                </c:pt>
                <c:pt idx="41">
                  <c:v>32.177060663590588</c:v>
                </c:pt>
                <c:pt idx="42">
                  <c:v>33.321585155477351</c:v>
                </c:pt>
                <c:pt idx="43">
                  <c:v>33.36635793583725</c:v>
                </c:pt>
                <c:pt idx="44">
                  <c:v>33.471541850520666</c:v>
                </c:pt>
                <c:pt idx="45">
                  <c:v>34.395471593737064</c:v>
                </c:pt>
                <c:pt idx="46">
                  <c:v>34.728654290560954</c:v>
                </c:pt>
                <c:pt idx="47">
                  <c:v>34.183723698225997</c:v>
                </c:pt>
                <c:pt idx="48">
                  <c:v>32.415915213694795</c:v>
                </c:pt>
                <c:pt idx="49">
                  <c:v>32.552570091044181</c:v>
                </c:pt>
                <c:pt idx="50">
                  <c:v>32.883566392908072</c:v>
                </c:pt>
                <c:pt idx="51">
                  <c:v>33.980290215680022</c:v>
                </c:pt>
                <c:pt idx="52">
                  <c:v>32.033406233469826</c:v>
                </c:pt>
                <c:pt idx="53">
                  <c:v>32.399203384442849</c:v>
                </c:pt>
                <c:pt idx="54">
                  <c:v>31.009929911855174</c:v>
                </c:pt>
                <c:pt idx="55">
                  <c:v>32.030775674513244</c:v>
                </c:pt>
                <c:pt idx="56">
                  <c:v>33.430788517533195</c:v>
                </c:pt>
                <c:pt idx="57">
                  <c:v>33.791008849576549</c:v>
                </c:pt>
                <c:pt idx="58">
                  <c:v>35.396236090150175</c:v>
                </c:pt>
                <c:pt idx="59">
                  <c:v>36.273859921442799</c:v>
                </c:pt>
                <c:pt idx="60">
                  <c:v>35.213372647877492</c:v>
                </c:pt>
                <c:pt idx="61">
                  <c:v>35.773603889232632</c:v>
                </c:pt>
                <c:pt idx="62">
                  <c:v>36.476155291395735</c:v>
                </c:pt>
                <c:pt idx="63">
                  <c:v>36.591624506453044</c:v>
                </c:pt>
                <c:pt idx="64">
                  <c:v>35.803040060516551</c:v>
                </c:pt>
                <c:pt idx="65">
                  <c:v>35.543987647553521</c:v>
                </c:pt>
                <c:pt idx="66">
                  <c:v>35.355982922274713</c:v>
                </c:pt>
                <c:pt idx="67">
                  <c:v>34.867445692992852</c:v>
                </c:pt>
                <c:pt idx="68">
                  <c:v>33.768981616257662</c:v>
                </c:pt>
                <c:pt idx="69">
                  <c:v>34.86466584383038</c:v>
                </c:pt>
                <c:pt idx="70">
                  <c:v>35.033770346590011</c:v>
                </c:pt>
                <c:pt idx="71">
                  <c:v>35.794854774948789</c:v>
                </c:pt>
                <c:pt idx="72">
                  <c:v>35.347305878315474</c:v>
                </c:pt>
                <c:pt idx="73">
                  <c:v>27.147007485706464</c:v>
                </c:pt>
                <c:pt idx="74">
                  <c:v>28.971387539401327</c:v>
                </c:pt>
                <c:pt idx="75">
                  <c:v>27.91194771572275</c:v>
                </c:pt>
                <c:pt idx="76">
                  <c:v>24.548372817889135</c:v>
                </c:pt>
                <c:pt idx="77">
                  <c:v>21.013847483795502</c:v>
                </c:pt>
                <c:pt idx="78">
                  <c:v>17.608584523747002</c:v>
                </c:pt>
                <c:pt idx="79">
                  <c:v>19.843675009537961</c:v>
                </c:pt>
                <c:pt idx="80">
                  <c:v>17.980521140036302</c:v>
                </c:pt>
                <c:pt idx="81">
                  <c:v>18.076695361938114</c:v>
                </c:pt>
                <c:pt idx="82">
                  <c:v>17.843375043136238</c:v>
                </c:pt>
                <c:pt idx="83">
                  <c:v>20.300519928970481</c:v>
                </c:pt>
                <c:pt idx="84">
                  <c:v>17.604008431365227</c:v>
                </c:pt>
                <c:pt idx="85">
                  <c:v>15.613191025281267</c:v>
                </c:pt>
                <c:pt idx="86">
                  <c:v>15.258105525337939</c:v>
                </c:pt>
                <c:pt idx="87">
                  <c:v>14.432537236285826</c:v>
                </c:pt>
                <c:pt idx="88">
                  <c:v>13.726331000656101</c:v>
                </c:pt>
                <c:pt idx="89">
                  <c:v>15.360161466049462</c:v>
                </c:pt>
                <c:pt idx="90">
                  <c:v>13.895949592983225</c:v>
                </c:pt>
                <c:pt idx="91">
                  <c:v>12.18566361606535</c:v>
                </c:pt>
                <c:pt idx="92">
                  <c:v>11.874172652690451</c:v>
                </c:pt>
                <c:pt idx="93">
                  <c:v>11.262210289002017</c:v>
                </c:pt>
                <c:pt idx="94">
                  <c:v>8.7970805503982596</c:v>
                </c:pt>
                <c:pt idx="95">
                  <c:v>6.3116953977205572</c:v>
                </c:pt>
                <c:pt idx="96">
                  <c:v>6.367659089591938</c:v>
                </c:pt>
                <c:pt idx="97">
                  <c:v>6.4018113221692561</c:v>
                </c:pt>
                <c:pt idx="98">
                  <c:v>6.7910542017482314</c:v>
                </c:pt>
                <c:pt idx="99">
                  <c:v>4.7348908524520565</c:v>
                </c:pt>
                <c:pt idx="100">
                  <c:v>4.5274228512957109</c:v>
                </c:pt>
                <c:pt idx="101">
                  <c:v>4.5701064685605548</c:v>
                </c:pt>
                <c:pt idx="102">
                  <c:v>3.9668100993637752</c:v>
                </c:pt>
                <c:pt idx="103">
                  <c:v>2.1049938318184882</c:v>
                </c:pt>
                <c:pt idx="104">
                  <c:v>1.4699562960961976</c:v>
                </c:pt>
                <c:pt idx="105">
                  <c:v>1.3811149756863073</c:v>
                </c:pt>
                <c:pt idx="106">
                  <c:v>1.1661572825312476</c:v>
                </c:pt>
                <c:pt idx="107">
                  <c:v>1.2778896749555522</c:v>
                </c:pt>
                <c:pt idx="108">
                  <c:v>1.461758032126266</c:v>
                </c:pt>
                <c:pt idx="109">
                  <c:v>1.4141696303388267</c:v>
                </c:pt>
                <c:pt idx="110">
                  <c:v>1.4327894678631654</c:v>
                </c:pt>
                <c:pt idx="111">
                  <c:v>1.7185386421928819</c:v>
                </c:pt>
                <c:pt idx="112">
                  <c:v>1.4997872375136667</c:v>
                </c:pt>
                <c:pt idx="113">
                  <c:v>1.1875198490459562</c:v>
                </c:pt>
                <c:pt idx="114">
                  <c:v>1.3521910180861332</c:v>
                </c:pt>
                <c:pt idx="115">
                  <c:v>1.5251175822294265</c:v>
                </c:pt>
                <c:pt idx="116">
                  <c:v>1.4185421559903748</c:v>
                </c:pt>
                <c:pt idx="117">
                  <c:v>1.3307263913298044</c:v>
                </c:pt>
                <c:pt idx="118">
                  <c:v>1.4081424542877183</c:v>
                </c:pt>
                <c:pt idx="119">
                  <c:v>1.5569761920052807</c:v>
                </c:pt>
                <c:pt idx="120">
                  <c:v>1.5972306375223739</c:v>
                </c:pt>
                <c:pt idx="121">
                  <c:v>1.6709056463498932</c:v>
                </c:pt>
                <c:pt idx="122">
                  <c:v>1.8423556317745344</c:v>
                </c:pt>
                <c:pt idx="123">
                  <c:v>1.9037178853503309</c:v>
                </c:pt>
                <c:pt idx="124">
                  <c:v>2.0083709368956484</c:v>
                </c:pt>
                <c:pt idx="125">
                  <c:v>2.3078528028271936</c:v>
                </c:pt>
                <c:pt idx="126">
                  <c:v>1.878427864146758</c:v>
                </c:pt>
                <c:pt idx="127">
                  <c:v>1.6909448896704697</c:v>
                </c:pt>
                <c:pt idx="128">
                  <c:v>2.2797427061954014</c:v>
                </c:pt>
                <c:pt idx="129">
                  <c:v>2.204767320608652</c:v>
                </c:pt>
                <c:pt idx="130">
                  <c:v>2.314629304433375</c:v>
                </c:pt>
                <c:pt idx="131">
                  <c:v>2.2887265567971586</c:v>
                </c:pt>
                <c:pt idx="132">
                  <c:v>2.4635968182010752</c:v>
                </c:pt>
                <c:pt idx="133">
                  <c:v>2.3818687984541302</c:v>
                </c:pt>
                <c:pt idx="134">
                  <c:v>1.7844251050224891</c:v>
                </c:pt>
                <c:pt idx="135">
                  <c:v>2.0716959443211405</c:v>
                </c:pt>
                <c:pt idx="136">
                  <c:v>2.0483610596232449</c:v>
                </c:pt>
                <c:pt idx="137">
                  <c:v>1.8225169468680866</c:v>
                </c:pt>
                <c:pt idx="138">
                  <c:v>2.2872446158091804</c:v>
                </c:pt>
                <c:pt idx="139">
                  <c:v>2.5726272114682289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7CA-4AE7-A18D-0292A7386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890840"/>
        <c:axId val="499887312"/>
      </c:scatterChart>
      <c:valAx>
        <c:axId val="499890840"/>
        <c:scaling>
          <c:orientation val="minMax"/>
          <c:max val="1982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87312"/>
        <c:crosses val="autoZero"/>
        <c:crossBetween val="midCat"/>
        <c:majorUnit val="10"/>
      </c:valAx>
      <c:valAx>
        <c:axId val="49988731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90840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8170561065299822E-2"/>
          <c:y val="0.66320972952070956"/>
          <c:w val="0.53146984582030399"/>
          <c:h val="0.16511210672567275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solidFill>
                  <a:schemeClr val="tx1"/>
                </a:solidFill>
                <a:effectLst/>
              </a:rPr>
              <a:t>Figure 7: Consumption of P99.5 inheritors by cohort</a:t>
            </a:r>
          </a:p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solidFill>
                  <a:schemeClr val="tx1"/>
                </a:solidFill>
                <a:effectLst/>
              </a:rPr>
              <a:t>(year bequest received )</a:t>
            </a:r>
          </a:p>
        </c:rich>
      </c:tx>
      <c:layout>
        <c:manualLayout>
          <c:xMode val="edge"/>
          <c:yMode val="edge"/>
          <c:x val="0.31194597949602282"/>
          <c:y val="3.643682040760516E-2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0507455798794378E-2"/>
          <c:y val="1.8705913459766129E-2"/>
          <c:w val="0.87991012420649251"/>
          <c:h val="0.88667382933903705"/>
        </c:manualLayout>
      </c:layout>
      <c:scatterChart>
        <c:scatterStyle val="lineMarker"/>
        <c:varyColors val="0"/>
        <c:ser>
          <c:idx val="1"/>
          <c:order val="0"/>
          <c:tx>
            <c:strRef>
              <c:f>'Data Fig3-6'!$B$118</c:f>
              <c:strCache>
                <c:ptCount val="1"/>
                <c:pt idx="0">
                  <c:v>Constant Consumption, Equivalent to Perfect Foresight  Savings Rate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7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Fig3-6'!$C$116:$Y$116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Fig3-6'!$C$118:$Y$118</c:f>
              <c:numCache>
                <c:formatCode>0.0</c:formatCode>
                <c:ptCount val="23"/>
                <c:pt idx="0">
                  <c:v>34.299999999999997</c:v>
                </c:pt>
                <c:pt idx="1">
                  <c:v>31.25</c:v>
                </c:pt>
                <c:pt idx="2">
                  <c:v>33.405000000000001</c:v>
                </c:pt>
                <c:pt idx="3">
                  <c:v>36.07</c:v>
                </c:pt>
                <c:pt idx="4">
                  <c:v>32.229999999999997</c:v>
                </c:pt>
                <c:pt idx="5">
                  <c:v>30.71</c:v>
                </c:pt>
                <c:pt idx="6">
                  <c:v>33.08</c:v>
                </c:pt>
                <c:pt idx="7">
                  <c:v>32.5</c:v>
                </c:pt>
                <c:pt idx="8">
                  <c:v>31.65</c:v>
                </c:pt>
                <c:pt idx="9">
                  <c:v>35.54</c:v>
                </c:pt>
                <c:pt idx="10">
                  <c:v>30.45</c:v>
                </c:pt>
                <c:pt idx="11">
                  <c:v>33.893000000000001</c:v>
                </c:pt>
                <c:pt idx="12">
                  <c:v>24.742000000000001</c:v>
                </c:pt>
                <c:pt idx="13">
                  <c:v>19.53</c:v>
                </c:pt>
                <c:pt idx="14">
                  <c:v>18.966999999999999</c:v>
                </c:pt>
                <c:pt idx="15">
                  <c:v>6.157</c:v>
                </c:pt>
                <c:pt idx="16">
                  <c:v>3.5314999999999999</c:v>
                </c:pt>
                <c:pt idx="17">
                  <c:v>2.7736999999999998</c:v>
                </c:pt>
                <c:pt idx="18">
                  <c:v>1.2023999999999999</c:v>
                </c:pt>
                <c:pt idx="19">
                  <c:v>0.5716</c:v>
                </c:pt>
                <c:pt idx="20">
                  <c:v>1.2613000000000001</c:v>
                </c:pt>
                <c:pt idx="21">
                  <c:v>1.6530499999999999</c:v>
                </c:pt>
                <c:pt idx="22">
                  <c:v>2.3256700000000001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9C4E-4664-A6C2-7D56EE3EDBBA}"/>
            </c:ext>
          </c:extLst>
        </c:ser>
        <c:ser>
          <c:idx val="3"/>
          <c:order val="1"/>
          <c:tx>
            <c:strRef>
              <c:f>'Data Fig3-6'!$B$120</c:f>
              <c:strCache>
                <c:ptCount val="1"/>
                <c:pt idx="0">
                  <c:v>Constant Consumption Equivalent to 33.3% Savings' Rate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circle"/>
            <c:size val="7"/>
            <c:spPr>
              <a:solidFill>
                <a:schemeClr val="bg2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'Data Fig3-6'!$C$116:$Y$116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Fig3-6'!$C$120:$Y$120</c:f>
              <c:numCache>
                <c:formatCode>0.0</c:formatCode>
                <c:ptCount val="23"/>
                <c:pt idx="0">
                  <c:v>32.295000000000002</c:v>
                </c:pt>
                <c:pt idx="1">
                  <c:v>30.596</c:v>
                </c:pt>
                <c:pt idx="2">
                  <c:v>32.067</c:v>
                </c:pt>
                <c:pt idx="3">
                  <c:v>34.542999999999999</c:v>
                </c:pt>
                <c:pt idx="4">
                  <c:v>30.469000000000001</c:v>
                </c:pt>
                <c:pt idx="5">
                  <c:v>30.451000000000001</c:v>
                </c:pt>
                <c:pt idx="6">
                  <c:v>28.172999999999998</c:v>
                </c:pt>
                <c:pt idx="7">
                  <c:v>30.978000000000002</c:v>
                </c:pt>
                <c:pt idx="8">
                  <c:v>29.914000000000001</c:v>
                </c:pt>
                <c:pt idx="9">
                  <c:v>37.113</c:v>
                </c:pt>
                <c:pt idx="10">
                  <c:v>33.027999999999999</c:v>
                </c:pt>
                <c:pt idx="11">
                  <c:v>32.683</c:v>
                </c:pt>
                <c:pt idx="12">
                  <c:v>19.774999999999999</c:v>
                </c:pt>
                <c:pt idx="13">
                  <c:v>18.117999999999999</c:v>
                </c:pt>
                <c:pt idx="14">
                  <c:v>20.013000000000002</c:v>
                </c:pt>
                <c:pt idx="15">
                  <c:v>3.6093000000000002</c:v>
                </c:pt>
                <c:pt idx="16">
                  <c:v>2.5041000000000002</c:v>
                </c:pt>
                <c:pt idx="17">
                  <c:v>3.1901999999999999</c:v>
                </c:pt>
                <c:pt idx="18">
                  <c:v>1.0260499999999999</c:v>
                </c:pt>
                <c:pt idx="19">
                  <c:v>0.48487000000000002</c:v>
                </c:pt>
                <c:pt idx="20">
                  <c:v>0.82828000000000002</c:v>
                </c:pt>
                <c:pt idx="21">
                  <c:v>0.94569999999999999</c:v>
                </c:pt>
                <c:pt idx="22">
                  <c:v>1.6878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9C4E-4664-A6C2-7D56EE3EDBBA}"/>
            </c:ext>
          </c:extLst>
        </c:ser>
        <c:ser>
          <c:idx val="2"/>
          <c:order val="2"/>
          <c:tx>
            <c:strRef>
              <c:f>'Data Fig3-6'!$B$119</c:f>
              <c:strCache>
                <c:ptCount val="1"/>
                <c:pt idx="0">
                  <c:v>Average Consumption, 33.3% Savings' Rate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'Data Fig3-6'!$C$116:$Y$116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Fig3-6'!$C$119:$Y$119</c:f>
              <c:numCache>
                <c:formatCode>0.0</c:formatCode>
                <c:ptCount val="23"/>
                <c:pt idx="0">
                  <c:v>34.018684169754906</c:v>
                </c:pt>
                <c:pt idx="1">
                  <c:v>32.443341967957572</c:v>
                </c:pt>
                <c:pt idx="2">
                  <c:v>34.677983959571527</c:v>
                </c:pt>
                <c:pt idx="3">
                  <c:v>37.029159792512374</c:v>
                </c:pt>
                <c:pt idx="4">
                  <c:v>34.603623179671537</c:v>
                </c:pt>
                <c:pt idx="5">
                  <c:v>33.179829843829403</c:v>
                </c:pt>
                <c:pt idx="6">
                  <c:v>36.682971338662512</c:v>
                </c:pt>
                <c:pt idx="7">
                  <c:v>33.663114284384839</c:v>
                </c:pt>
                <c:pt idx="8">
                  <c:v>30.67654129933247</c:v>
                </c:pt>
                <c:pt idx="9">
                  <c:v>33.435823935133534</c:v>
                </c:pt>
                <c:pt idx="10">
                  <c:v>33.002807252417348</c:v>
                </c:pt>
                <c:pt idx="11">
                  <c:v>31.28482283683336</c:v>
                </c:pt>
                <c:pt idx="12">
                  <c:v>25.500158632502369</c:v>
                </c:pt>
                <c:pt idx="13">
                  <c:v>20.269472537341276</c:v>
                </c:pt>
                <c:pt idx="14">
                  <c:v>15.446487808958723</c:v>
                </c:pt>
                <c:pt idx="15">
                  <c:v>7.0980287670605708</c:v>
                </c:pt>
                <c:pt idx="16">
                  <c:v>5.3719276118215191</c:v>
                </c:pt>
                <c:pt idx="17">
                  <c:v>3.1697170962884269</c:v>
                </c:pt>
                <c:pt idx="18">
                  <c:v>2.2602534484607344</c:v>
                </c:pt>
                <c:pt idx="19">
                  <c:v>1.2426547435987887</c:v>
                </c:pt>
                <c:pt idx="20">
                  <c:v>1.5032555479219138</c:v>
                </c:pt>
                <c:pt idx="21">
                  <c:v>1.8800556464373066</c:v>
                </c:pt>
                <c:pt idx="22">
                  <c:v>1.782253888211168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9C4E-4664-A6C2-7D56EE3EDBBA}"/>
            </c:ext>
          </c:extLst>
        </c:ser>
        <c:ser>
          <c:idx val="0"/>
          <c:order val="3"/>
          <c:tx>
            <c:strRef>
              <c:f>'Data Fig3-6'!$B$117</c:f>
              <c:strCache>
                <c:ptCount val="1"/>
                <c:pt idx="0">
                  <c:v>Average Consumption, Perfect Foresight Savings' Rate</c:v>
                </c:pt>
              </c:strCache>
            </c:strRef>
          </c:tx>
          <c:spPr>
            <a:ln w="19050" cap="rnd">
              <a:solidFill>
                <a:schemeClr val="tx1"/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'Data Fig3-6'!$C$116:$Y$116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Fig3-6'!$C$117:$Y$117</c:f>
              <c:numCache>
                <c:formatCode>0.0</c:formatCode>
                <c:ptCount val="23"/>
                <c:pt idx="0">
                  <c:v>36.359066038106185</c:v>
                </c:pt>
                <c:pt idx="1">
                  <c:v>32.331849285490179</c:v>
                </c:pt>
                <c:pt idx="2">
                  <c:v>34.376607010471773</c:v>
                </c:pt>
                <c:pt idx="3">
                  <c:v>36.999718166162701</c:v>
                </c:pt>
                <c:pt idx="4">
                  <c:v>32.992293246112752</c:v>
                </c:pt>
                <c:pt idx="5">
                  <c:v>31.582524408726989</c:v>
                </c:pt>
                <c:pt idx="6">
                  <c:v>36.024336560842961</c:v>
                </c:pt>
                <c:pt idx="7">
                  <c:v>33.676293158066969</c:v>
                </c:pt>
                <c:pt idx="8">
                  <c:v>31.551120736687686</c:v>
                </c:pt>
                <c:pt idx="9">
                  <c:v>32.185180578935643</c:v>
                </c:pt>
                <c:pt idx="10">
                  <c:v>33.011424299700188</c:v>
                </c:pt>
                <c:pt idx="11">
                  <c:v>31.7385528508329</c:v>
                </c:pt>
                <c:pt idx="12">
                  <c:v>26.901055492685234</c:v>
                </c:pt>
                <c:pt idx="13">
                  <c:v>21.139701002672187</c:v>
                </c:pt>
                <c:pt idx="14">
                  <c:v>15.920467493561858</c:v>
                </c:pt>
                <c:pt idx="15">
                  <c:v>7.2911666363825471</c:v>
                </c:pt>
                <c:pt idx="16">
                  <c:v>5.618078068216982</c:v>
                </c:pt>
                <c:pt idx="17">
                  <c:v>3.2154245640560983</c:v>
                </c:pt>
                <c:pt idx="18">
                  <c:v>2.246007441956213</c:v>
                </c:pt>
                <c:pt idx="19">
                  <c:v>1.3299102313369608</c:v>
                </c:pt>
                <c:pt idx="20">
                  <c:v>1.7446553322582323</c:v>
                </c:pt>
                <c:pt idx="21">
                  <c:v>2.1703124714522066</c:v>
                </c:pt>
                <c:pt idx="22">
                  <c:v>2.1135919009450386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9C4E-4664-A6C2-7D56EE3EDB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885744"/>
        <c:axId val="499883784"/>
      </c:scatterChart>
      <c:valAx>
        <c:axId val="499885744"/>
        <c:scaling>
          <c:orientation val="minMax"/>
          <c:max val="1957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400" b="0"/>
                  <a:t>Year</a:t>
                </a:r>
                <a:r>
                  <a:rPr lang="fr-FR" sz="1400" b="0" baseline="0"/>
                  <a:t> bequest received </a:t>
                </a:r>
                <a:endParaRPr lang="fr-FR" sz="1400" b="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83784"/>
        <c:crosses val="autoZero"/>
        <c:crossBetween val="midCat"/>
        <c:majorUnit val="10"/>
      </c:valAx>
      <c:valAx>
        <c:axId val="499883784"/>
        <c:scaling>
          <c:orientation val="minMax"/>
          <c:max val="4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fr-FR" sz="1400" b="0"/>
                  <a:t>Consumption</a:t>
                </a:r>
                <a:r>
                  <a:rPr lang="fr-FR" sz="1400" b="0" baseline="0"/>
                  <a:t> levels in years of average labor income</a:t>
                </a:r>
                <a:endParaRPr lang="fr-FR" sz="1400" b="0"/>
              </a:p>
            </c:rich>
          </c:tx>
          <c:layout/>
          <c:overlay val="0"/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857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1839376192070193E-2"/>
          <c:y val="0.66559562461980648"/>
          <c:w val="0.55302214422610663"/>
          <c:h val="0.22409566090937946"/>
        </c:manualLayout>
      </c:layout>
      <c:overlay val="0"/>
      <c:spPr>
        <a:solidFill>
          <a:schemeClr val="bg1">
            <a:lumMod val="95000"/>
          </a:schemeClr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Figure 8: Average</a:t>
            </a:r>
            <a:r>
              <a:rPr lang="en-US" sz="1800" baseline="0">
                <a:solidFill>
                  <a:schemeClr val="tx1"/>
                </a:solidFill>
              </a:rPr>
              <a:t> effective inheritance tax rates</a:t>
            </a:r>
          </a:p>
          <a:p>
            <a:pPr>
              <a:defRPr sz="1800">
                <a:solidFill>
                  <a:schemeClr val="tx1"/>
                </a:solidFill>
              </a:defRPr>
            </a:pPr>
            <a:r>
              <a:rPr lang="en-US" sz="1800" baseline="0">
                <a:solidFill>
                  <a:schemeClr val="tx1"/>
                </a:solidFill>
              </a:rPr>
              <a:t>by inheritance cohort</a:t>
            </a:r>
            <a:endParaRPr lang="en-US" sz="18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18077264078636476"/>
          <c:y val="8.5514591882142055E-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767819382998917E-2"/>
          <c:y val="1.7253533666656915E-2"/>
          <c:w val="0.90577101437098273"/>
          <c:h val="0.90753513952148435"/>
        </c:manualLayout>
      </c:layout>
      <c:scatterChart>
        <c:scatterStyle val="lineMarker"/>
        <c:varyColors val="0"/>
        <c:ser>
          <c:idx val="7"/>
          <c:order val="0"/>
          <c:tx>
            <c:strRef>
              <c:f>'Data Figure 7-9'!$C$28</c:f>
              <c:strCache>
                <c:ptCount val="1"/>
                <c:pt idx="0">
                  <c:v>All</c:v>
                </c:pt>
              </c:strCache>
            </c:strRef>
          </c:tx>
          <c:spPr>
            <a:ln w="25400" cap="rnd" cmpd="dbl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7-9'!$D$20:$Z$20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7-9'!$D$28:$Z$28</c:f>
              <c:numCache>
                <c:formatCode>General</c:formatCode>
                <c:ptCount val="23"/>
                <c:pt idx="0">
                  <c:v>2.2157679805106884E-2</c:v>
                </c:pt>
                <c:pt idx="1">
                  <c:v>2.5248212322629051E-2</c:v>
                </c:pt>
                <c:pt idx="2">
                  <c:v>2.8943712913354243E-2</c:v>
                </c:pt>
                <c:pt idx="3">
                  <c:v>2.57870967841081E-2</c:v>
                </c:pt>
                <c:pt idx="4">
                  <c:v>2.628248163606501E-2</c:v>
                </c:pt>
                <c:pt idx="5">
                  <c:v>2.8934871100673241E-2</c:v>
                </c:pt>
                <c:pt idx="6">
                  <c:v>3.1092633036122311E-2</c:v>
                </c:pt>
                <c:pt idx="7">
                  <c:v>3.8564193488690529E-2</c:v>
                </c:pt>
                <c:pt idx="8">
                  <c:v>3.0856864265112867E-2</c:v>
                </c:pt>
                <c:pt idx="9">
                  <c:v>3.4266426146241494E-2</c:v>
                </c:pt>
                <c:pt idx="10">
                  <c:v>2.6016671567446088E-2</c:v>
                </c:pt>
                <c:pt idx="11">
                  <c:v>2.6857821113291467E-2</c:v>
                </c:pt>
                <c:pt idx="12">
                  <c:v>4.7065385486690453E-2</c:v>
                </c:pt>
                <c:pt idx="13">
                  <c:v>5.4291564528699612E-2</c:v>
                </c:pt>
                <c:pt idx="14">
                  <c:v>4.265645738093881E-2</c:v>
                </c:pt>
                <c:pt idx="15">
                  <c:v>0.17240698074771516</c:v>
                </c:pt>
                <c:pt idx="16">
                  <c:v>0.19313635914350122</c:v>
                </c:pt>
                <c:pt idx="17">
                  <c:v>0.17983933901108481</c:v>
                </c:pt>
                <c:pt idx="18">
                  <c:v>0.16654231887866841</c:v>
                </c:pt>
                <c:pt idx="19">
                  <c:v>0.22934420819575563</c:v>
                </c:pt>
                <c:pt idx="20">
                  <c:v>0.20526482098164628</c:v>
                </c:pt>
                <c:pt idx="21">
                  <c:v>0.20964105898507512</c:v>
                </c:pt>
                <c:pt idx="22">
                  <c:v>0.23349286113105208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F1A6-4F2C-82CB-5C4712B67DAA}"/>
            </c:ext>
          </c:extLst>
        </c:ser>
        <c:ser>
          <c:idx val="6"/>
          <c:order val="1"/>
          <c:tx>
            <c:strRef>
              <c:f>'Data Figure 7-9'!$C$27</c:f>
              <c:strCache>
                <c:ptCount val="1"/>
                <c:pt idx="0">
                  <c:v>P99.9-100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7-9'!$D$20:$Z$20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7-9'!$D$27:$Z$27</c:f>
              <c:numCache>
                <c:formatCode>General</c:formatCode>
                <c:ptCount val="23"/>
                <c:pt idx="0">
                  <c:v>1.8497452674897118E-2</c:v>
                </c:pt>
                <c:pt idx="1">
                  <c:v>2.9817640232108318E-2</c:v>
                </c:pt>
                <c:pt idx="2">
                  <c:v>3.8668924528301889E-2</c:v>
                </c:pt>
                <c:pt idx="3">
                  <c:v>2.7039524940617576E-2</c:v>
                </c:pt>
                <c:pt idx="4">
                  <c:v>2.5040788013318535E-2</c:v>
                </c:pt>
                <c:pt idx="5">
                  <c:v>2.8357831813576494E-2</c:v>
                </c:pt>
                <c:pt idx="6">
                  <c:v>1.909119801980198E-2</c:v>
                </c:pt>
                <c:pt idx="7">
                  <c:v>5.5121951219512196E-2</c:v>
                </c:pt>
                <c:pt idx="8">
                  <c:v>2.8930928057553956E-2</c:v>
                </c:pt>
                <c:pt idx="9">
                  <c:v>2.5503427230046949E-2</c:v>
                </c:pt>
                <c:pt idx="10">
                  <c:v>1.8649739348370928E-2</c:v>
                </c:pt>
                <c:pt idx="11">
                  <c:v>2.3251770833333334E-2</c:v>
                </c:pt>
                <c:pt idx="12">
                  <c:v>3.6075949367088606E-2</c:v>
                </c:pt>
                <c:pt idx="13">
                  <c:v>8.4831460674157297E-2</c:v>
                </c:pt>
                <c:pt idx="14">
                  <c:v>4.6363636363636364E-2</c:v>
                </c:pt>
                <c:pt idx="15">
                  <c:v>0.2</c:v>
                </c:pt>
                <c:pt idx="16">
                  <c:v>0.22082585278276481</c:v>
                </c:pt>
                <c:pt idx="17">
                  <c:v>0.21153537537097425</c:v>
                </c:pt>
                <c:pt idx="18">
                  <c:v>0.20224489795918368</c:v>
                </c:pt>
                <c:pt idx="19">
                  <c:v>0.2682634730538922</c:v>
                </c:pt>
                <c:pt idx="20">
                  <c:v>0.2531914893617021</c:v>
                </c:pt>
                <c:pt idx="21">
                  <c:v>0.25237191650853891</c:v>
                </c:pt>
                <c:pt idx="22">
                  <c:v>0.26552984165651644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F1A6-4F2C-82CB-5C4712B67DAA}"/>
            </c:ext>
          </c:extLst>
        </c:ser>
        <c:ser>
          <c:idx val="5"/>
          <c:order val="2"/>
          <c:tx>
            <c:strRef>
              <c:f>'Data Figure 7-9'!$C$26</c:f>
              <c:strCache>
                <c:ptCount val="1"/>
                <c:pt idx="0">
                  <c:v>P99-99.8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7-9'!$D$20:$Z$20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7-9'!$D$26:$Z$26</c:f>
              <c:numCache>
                <c:formatCode>General</c:formatCode>
                <c:ptCount val="23"/>
                <c:pt idx="0">
                  <c:v>2.1540383091149272E-2</c:v>
                </c:pt>
                <c:pt idx="1">
                  <c:v>1.9913587786259544E-2</c:v>
                </c:pt>
                <c:pt idx="2">
                  <c:v>2.5380803167420814E-2</c:v>
                </c:pt>
                <c:pt idx="3">
                  <c:v>2.3264565217391304E-2</c:v>
                </c:pt>
                <c:pt idx="4">
                  <c:v>2.3065122580645161E-2</c:v>
                </c:pt>
                <c:pt idx="5">
                  <c:v>3.0490119402985075E-2</c:v>
                </c:pt>
                <c:pt idx="6">
                  <c:v>3.1900600000000001E-2</c:v>
                </c:pt>
                <c:pt idx="7">
                  <c:v>2.8247265232974911E-2</c:v>
                </c:pt>
                <c:pt idx="8">
                  <c:v>3.1690318032786886E-2</c:v>
                </c:pt>
                <c:pt idx="9">
                  <c:v>3.5135135135135137E-2</c:v>
                </c:pt>
                <c:pt idx="10">
                  <c:v>2.8637413394919167E-2</c:v>
                </c:pt>
                <c:pt idx="11">
                  <c:v>2.4494382022471912E-2</c:v>
                </c:pt>
                <c:pt idx="12">
                  <c:v>5.5888650963597429E-2</c:v>
                </c:pt>
                <c:pt idx="13">
                  <c:v>4.736842105263158E-2</c:v>
                </c:pt>
                <c:pt idx="14">
                  <c:v>4.2000000000000003E-2</c:v>
                </c:pt>
                <c:pt idx="15">
                  <c:v>0.18700787401574803</c:v>
                </c:pt>
                <c:pt idx="16">
                  <c:v>0.21892816419612315</c:v>
                </c:pt>
                <c:pt idx="17">
                  <c:v>0.23005780346820809</c:v>
                </c:pt>
                <c:pt idx="18">
                  <c:v>0.18002812939521801</c:v>
                </c:pt>
                <c:pt idx="19">
                  <c:v>0.23744493392070484</c:v>
                </c:pt>
                <c:pt idx="20">
                  <c:v>0.23446969696969697</c:v>
                </c:pt>
                <c:pt idx="21">
                  <c:v>0.21732283464566929</c:v>
                </c:pt>
                <c:pt idx="22">
                  <c:v>0.23544303797468355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1A6-4F2C-82CB-5C4712B67DAA}"/>
            </c:ext>
          </c:extLst>
        </c:ser>
        <c:ser>
          <c:idx val="4"/>
          <c:order val="3"/>
          <c:tx>
            <c:strRef>
              <c:f>'Data Figure 7-9'!$C$25</c:f>
              <c:strCache>
                <c:ptCount val="1"/>
                <c:pt idx="0">
                  <c:v>P95-98.9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7-9'!$D$20:$Z$20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7-9'!$D$25:$Z$25</c:f>
              <c:numCache>
                <c:formatCode>General</c:formatCode>
                <c:ptCount val="23"/>
                <c:pt idx="0">
                  <c:v>2.295670731707317E-2</c:v>
                </c:pt>
                <c:pt idx="1">
                  <c:v>2.5454377406931964E-2</c:v>
                </c:pt>
                <c:pt idx="2">
                  <c:v>2.5434672021419011E-2</c:v>
                </c:pt>
                <c:pt idx="3">
                  <c:v>2.5600616822429905E-2</c:v>
                </c:pt>
                <c:pt idx="4">
                  <c:v>2.7163218543046357E-2</c:v>
                </c:pt>
                <c:pt idx="5">
                  <c:v>2.6552830508474578E-2</c:v>
                </c:pt>
                <c:pt idx="6">
                  <c:v>3.5133402116402118E-2</c:v>
                </c:pt>
                <c:pt idx="7">
                  <c:v>3.6126428000000002E-2</c:v>
                </c:pt>
                <c:pt idx="8">
                  <c:v>2.9275752650176678E-2</c:v>
                </c:pt>
                <c:pt idx="9">
                  <c:v>3.7431693989071035E-2</c:v>
                </c:pt>
                <c:pt idx="10">
                  <c:v>2.8225806451612902E-2</c:v>
                </c:pt>
                <c:pt idx="11">
                  <c:v>3.0985915492957747E-2</c:v>
                </c:pt>
                <c:pt idx="12">
                  <c:v>4.613259668508287E-2</c:v>
                </c:pt>
                <c:pt idx="13">
                  <c:v>3.8421052631578946E-2</c:v>
                </c:pt>
                <c:pt idx="14">
                  <c:v>4.3386243386243389E-2</c:v>
                </c:pt>
                <c:pt idx="15">
                  <c:v>0.15486111111111112</c:v>
                </c:pt>
                <c:pt idx="16">
                  <c:v>0.17135207496653279</c:v>
                </c:pt>
                <c:pt idx="17">
                  <c:v>0.17509727626459143</c:v>
                </c:pt>
                <c:pt idx="18">
                  <c:v>0.15138282387190685</c:v>
                </c:pt>
                <c:pt idx="19">
                  <c:v>0.21404494382022471</c:v>
                </c:pt>
                <c:pt idx="20">
                  <c:v>0.19663865546218487</c:v>
                </c:pt>
                <c:pt idx="21">
                  <c:v>0.19345238095238096</c:v>
                </c:pt>
                <c:pt idx="22">
                  <c:v>0.23698630136986301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1A6-4F2C-82CB-5C4712B67DAA}"/>
            </c:ext>
          </c:extLst>
        </c:ser>
        <c:ser>
          <c:idx val="3"/>
          <c:order val="4"/>
          <c:tx>
            <c:strRef>
              <c:f>'Data Figure 7-9'!$C$24</c:f>
              <c:strCache>
                <c:ptCount val="1"/>
                <c:pt idx="0">
                  <c:v>P90-94.9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7-9'!$D$20:$Z$20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7-9'!$D$24:$Z$24</c:f>
              <c:numCache>
                <c:formatCode>General</c:formatCode>
                <c:ptCount val="23"/>
                <c:pt idx="0">
                  <c:v>3.1754312056737587E-2</c:v>
                </c:pt>
                <c:pt idx="1">
                  <c:v>3.3342207317073165E-2</c:v>
                </c:pt>
                <c:pt idx="2">
                  <c:v>3.1147098159509203E-2</c:v>
                </c:pt>
                <c:pt idx="3">
                  <c:v>3.5021838297872337E-2</c:v>
                </c:pt>
                <c:pt idx="4">
                  <c:v>3.7703198847262247E-2</c:v>
                </c:pt>
                <c:pt idx="5">
                  <c:v>3.2586631016042783E-2</c:v>
                </c:pt>
                <c:pt idx="6">
                  <c:v>3.4114182194616975E-2</c:v>
                </c:pt>
                <c:pt idx="7">
                  <c:v>4.1323450920245398E-2</c:v>
                </c:pt>
                <c:pt idx="8">
                  <c:v>3.595716129032258E-2</c:v>
                </c:pt>
                <c:pt idx="9">
                  <c:v>3.680919421487603E-2</c:v>
                </c:pt>
                <c:pt idx="10">
                  <c:v>3.4613676470588238E-2</c:v>
                </c:pt>
                <c:pt idx="11">
                  <c:v>3.1304796061884667E-2</c:v>
                </c:pt>
                <c:pt idx="12">
                  <c:v>4.4610743801652891E-2</c:v>
                </c:pt>
                <c:pt idx="13">
                  <c:v>4.0549732770745431E-2</c:v>
                </c:pt>
                <c:pt idx="14">
                  <c:v>3.134499314128944E-2</c:v>
                </c:pt>
                <c:pt idx="15">
                  <c:v>0.11214953271028037</c:v>
                </c:pt>
                <c:pt idx="16">
                  <c:v>0.13160621761658031</c:v>
                </c:pt>
                <c:pt idx="17">
                  <c:v>0.12100840336134454</c:v>
                </c:pt>
                <c:pt idx="18">
                  <c:v>0.13349056603773585</c:v>
                </c:pt>
                <c:pt idx="19">
                  <c:v>0.1722457627118644</c:v>
                </c:pt>
                <c:pt idx="20">
                  <c:v>0.13277511961722488</c:v>
                </c:pt>
                <c:pt idx="21">
                  <c:v>0.18484848484848485</c:v>
                </c:pt>
                <c:pt idx="22">
                  <c:v>0.21654929577464788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1A6-4F2C-82CB-5C4712B67DAA}"/>
            </c:ext>
          </c:extLst>
        </c:ser>
        <c:ser>
          <c:idx val="2"/>
          <c:order val="5"/>
          <c:tx>
            <c:strRef>
              <c:f>'Data Figure 7-9'!$C$23</c:f>
              <c:strCache>
                <c:ptCount val="1"/>
                <c:pt idx="0">
                  <c:v>P80-89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7-9'!$D$20:$Z$20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7-9'!$D$23:$Z$23</c:f>
              <c:numCache>
                <c:formatCode>General</c:formatCode>
                <c:ptCount val="23"/>
                <c:pt idx="0">
                  <c:v>3.2301482668397462E-2</c:v>
                </c:pt>
                <c:pt idx="1">
                  <c:v>3.3862777445806444E-2</c:v>
                </c:pt>
                <c:pt idx="2">
                  <c:v>3.3658305206000876E-2</c:v>
                </c:pt>
                <c:pt idx="3">
                  <c:v>3.0423328179714243E-2</c:v>
                </c:pt>
                <c:pt idx="4">
                  <c:v>3.2415170731707313E-2</c:v>
                </c:pt>
                <c:pt idx="5">
                  <c:v>3.1030266666666667E-2</c:v>
                </c:pt>
                <c:pt idx="6">
                  <c:v>3.9632082352941175E-2</c:v>
                </c:pt>
                <c:pt idx="7">
                  <c:v>3.5006008064516127E-2</c:v>
                </c:pt>
                <c:pt idx="8">
                  <c:v>3.6827120879120878E-2</c:v>
                </c:pt>
                <c:pt idx="9">
                  <c:v>3.7594293628808867E-2</c:v>
                </c:pt>
                <c:pt idx="10">
                  <c:v>3.7715945205479447E-2</c:v>
                </c:pt>
                <c:pt idx="11">
                  <c:v>3.4312716867469881E-2</c:v>
                </c:pt>
                <c:pt idx="12">
                  <c:v>4.1418100961538459E-2</c:v>
                </c:pt>
                <c:pt idx="13">
                  <c:v>3.874487192118227E-2</c:v>
                </c:pt>
                <c:pt idx="14">
                  <c:v>2.7842452488687781E-2</c:v>
                </c:pt>
                <c:pt idx="15">
                  <c:v>9.2724702380952387E-2</c:v>
                </c:pt>
                <c:pt idx="16">
                  <c:v>0.11368421052631579</c:v>
                </c:pt>
                <c:pt idx="17">
                  <c:v>0.10151515151515152</c:v>
                </c:pt>
                <c:pt idx="18">
                  <c:v>0.12142857142857143</c:v>
                </c:pt>
                <c:pt idx="19">
                  <c:v>0.13750000000000001</c:v>
                </c:pt>
                <c:pt idx="20">
                  <c:v>0.11098360655737705</c:v>
                </c:pt>
                <c:pt idx="21">
                  <c:v>0.1738888888888889</c:v>
                </c:pt>
                <c:pt idx="22">
                  <c:v>0.19783653846153845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1A6-4F2C-82CB-5C4712B67DAA}"/>
            </c:ext>
          </c:extLst>
        </c:ser>
        <c:ser>
          <c:idx val="1"/>
          <c:order val="6"/>
          <c:tx>
            <c:strRef>
              <c:f>'Data Figure 7-9'!$C$22</c:f>
              <c:strCache>
                <c:ptCount val="1"/>
                <c:pt idx="0">
                  <c:v>P60-79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7-9'!$D$20:$Z$20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7-9'!$D$22:$Z$22</c:f>
              <c:numCache>
                <c:formatCode>General</c:formatCode>
                <c:ptCount val="23"/>
                <c:pt idx="0">
                  <c:v>3.6165270344807023E-2</c:v>
                </c:pt>
                <c:pt idx="1">
                  <c:v>3.3815714676314799E-2</c:v>
                </c:pt>
                <c:pt idx="2">
                  <c:v>3.5122851019850528E-2</c:v>
                </c:pt>
                <c:pt idx="3">
                  <c:v>3.2256004765489524E-2</c:v>
                </c:pt>
                <c:pt idx="4">
                  <c:v>3.3420866386709082E-2</c:v>
                </c:pt>
                <c:pt idx="5">
                  <c:v>3.630627752035448E-2</c:v>
                </c:pt>
                <c:pt idx="6">
                  <c:v>4.0931146494128275E-2</c:v>
                </c:pt>
                <c:pt idx="7">
                  <c:v>3.9546416749246242E-2</c:v>
                </c:pt>
                <c:pt idx="8">
                  <c:v>8.2607404729939077E-2</c:v>
                </c:pt>
                <c:pt idx="9">
                  <c:v>4.0791834060714668E-2</c:v>
                </c:pt>
                <c:pt idx="10">
                  <c:v>5.4636145309242844E-2</c:v>
                </c:pt>
                <c:pt idx="11">
                  <c:v>4.3896826499079895E-2</c:v>
                </c:pt>
                <c:pt idx="12">
                  <c:v>3.7269096788308212E-2</c:v>
                </c:pt>
                <c:pt idx="13">
                  <c:v>5.6387846589071249E-2</c:v>
                </c:pt>
                <c:pt idx="14">
                  <c:v>3.3566628434113899E-2</c:v>
                </c:pt>
                <c:pt idx="15">
                  <c:v>7.3034689796080882E-2</c:v>
                </c:pt>
                <c:pt idx="16">
                  <c:v>9.3991312217194575E-2</c:v>
                </c:pt>
                <c:pt idx="17">
                  <c:v>7.9367066666666666E-2</c:v>
                </c:pt>
                <c:pt idx="18">
                  <c:v>9.8778507109004737E-2</c:v>
                </c:pt>
                <c:pt idx="19">
                  <c:v>0.12047115163147792</c:v>
                </c:pt>
                <c:pt idx="20">
                  <c:v>0.10813397129186603</c:v>
                </c:pt>
                <c:pt idx="21">
                  <c:v>0.15324165029469547</c:v>
                </c:pt>
                <c:pt idx="22">
                  <c:v>0.17883211678832117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A6-4F2C-82CB-5C4712B67DAA}"/>
            </c:ext>
          </c:extLst>
        </c:ser>
        <c:ser>
          <c:idx val="0"/>
          <c:order val="7"/>
          <c:tx>
            <c:strRef>
              <c:f>'Data Figure 7-9'!$C$21</c:f>
              <c:strCache>
                <c:ptCount val="1"/>
                <c:pt idx="0">
                  <c:v>P60-69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'Data Figure 7-9'!$D$20:$Z$20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7-9'!$D$21:$Z$21</c:f>
              <c:numCache>
                <c:formatCode>General</c:formatCode>
                <c:ptCount val="23"/>
                <c:pt idx="15">
                  <c:v>6.3692166591157715E-2</c:v>
                </c:pt>
                <c:pt idx="16">
                  <c:v>0.10658576092380866</c:v>
                </c:pt>
                <c:pt idx="17">
                  <c:v>8.9405467908847194E-2</c:v>
                </c:pt>
                <c:pt idx="18">
                  <c:v>9.1058175675675673E-2</c:v>
                </c:pt>
                <c:pt idx="19">
                  <c:v>0.18256829689298043</c:v>
                </c:pt>
                <c:pt idx="20">
                  <c:v>9.5722957559681701E-2</c:v>
                </c:pt>
                <c:pt idx="21">
                  <c:v>0.13393870601589103</c:v>
                </c:pt>
                <c:pt idx="22">
                  <c:v>0.15609756097560976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1A6-4F2C-82CB-5C4712B67D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9890448"/>
        <c:axId val="499884960"/>
      </c:scatterChart>
      <c:valAx>
        <c:axId val="499890448"/>
        <c:scaling>
          <c:orientation val="minMax"/>
          <c:max val="1957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84960"/>
        <c:crosses val="autoZero"/>
        <c:crossBetween val="midCat"/>
        <c:majorUnit val="10"/>
      </c:valAx>
      <c:valAx>
        <c:axId val="4998849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89044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9.5878743409127165E-2"/>
          <c:y val="0.28349019903359157"/>
          <c:w val="0.15728811947047214"/>
          <c:h val="0.38336692583608456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>
                <a:solidFill>
                  <a:schemeClr val="tx1"/>
                </a:solidFill>
              </a:rPr>
              <a:t>Figure 9: </a:t>
            </a:r>
            <a:r>
              <a:rPr lang="en-US" sz="1800" baseline="0">
                <a:solidFill>
                  <a:schemeClr val="tx1"/>
                </a:solidFill>
              </a:rPr>
              <a:t>Average cohort consumption</a:t>
            </a:r>
          </a:p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aseline="0">
                <a:solidFill>
                  <a:schemeClr val="tx1"/>
                </a:solidFill>
              </a:rPr>
              <a:t>of P99.5 inheritors with and without inheritance Taxes</a:t>
            </a:r>
          </a:p>
          <a:p>
            <a:pPr>
              <a:defRPr sz="1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 sz="1800" baseline="0">
                <a:solidFill>
                  <a:schemeClr val="tx1"/>
                </a:solidFill>
              </a:rPr>
              <a:t>(33.3% savings, nominal returns)</a:t>
            </a:r>
            <a:endParaRPr lang="en-US" sz="1800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22520291595476441"/>
          <c:y val="2.4038027379000616E-2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7.3840002776620547E-2"/>
          <c:y val="6.796941389878422E-2"/>
          <c:w val="0.84449033965518017"/>
          <c:h val="0.82644940585365656"/>
        </c:manualLayout>
      </c:layout>
      <c:scatterChart>
        <c:scatterStyle val="lineMarker"/>
        <c:varyColors val="0"/>
        <c:ser>
          <c:idx val="0"/>
          <c:order val="0"/>
          <c:tx>
            <c:v>Consumption level with no tax</c:v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'Data Figure 8to13'!$C$106:$Y$106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8to13'!$C$107:$Y$107</c:f>
              <c:numCache>
                <c:formatCode>General</c:formatCode>
                <c:ptCount val="23"/>
                <c:pt idx="0">
                  <c:v>33.785511</c:v>
                </c:pt>
                <c:pt idx="1">
                  <c:v>32.451447333333334</c:v>
                </c:pt>
                <c:pt idx="2">
                  <c:v>34.686672333333341</c:v>
                </c:pt>
                <c:pt idx="3">
                  <c:v>37.038511999999997</c:v>
                </c:pt>
                <c:pt idx="4">
                  <c:v>34.612538999999998</c:v>
                </c:pt>
                <c:pt idx="5">
                  <c:v>33.188701666666667</c:v>
                </c:pt>
                <c:pt idx="6">
                  <c:v>36.69309466666666</c:v>
                </c:pt>
                <c:pt idx="7">
                  <c:v>33.672753000000007</c:v>
                </c:pt>
                <c:pt idx="8">
                  <c:v>30.685494333333327</c:v>
                </c:pt>
                <c:pt idx="9">
                  <c:v>33.445820999999995</c:v>
                </c:pt>
                <c:pt idx="10">
                  <c:v>33.013056333333331</c:v>
                </c:pt>
                <c:pt idx="11">
                  <c:v>31.294699999999995</c:v>
                </c:pt>
                <c:pt idx="12">
                  <c:v>25.508239666666672</c:v>
                </c:pt>
                <c:pt idx="13">
                  <c:v>20.275833333333335</c:v>
                </c:pt>
                <c:pt idx="14">
                  <c:v>15.451316333333333</c:v>
                </c:pt>
                <c:pt idx="15">
                  <c:v>7.1003813999999998</c:v>
                </c:pt>
                <c:pt idx="16">
                  <c:v>5.3738270666666663</c:v>
                </c:pt>
                <c:pt idx="17">
                  <c:v>3.1708735666666654</c:v>
                </c:pt>
                <c:pt idx="18">
                  <c:v>2.2610902666666663</c:v>
                </c:pt>
                <c:pt idx="19">
                  <c:v>1.2430974666666665</c:v>
                </c:pt>
                <c:pt idx="20">
                  <c:v>1.4999254333333336</c:v>
                </c:pt>
                <c:pt idx="21">
                  <c:v>1.8629608333333332</c:v>
                </c:pt>
                <c:pt idx="22">
                  <c:v>1.7919856000000003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C53-4317-A11A-7BAEEC530E67}"/>
            </c:ext>
          </c:extLst>
        </c:ser>
        <c:ser>
          <c:idx val="1"/>
          <c:order val="1"/>
          <c:tx>
            <c:v>Consumption level with inheritance tax</c:v>
          </c:tx>
          <c:spPr>
            <a:ln w="19050" cap="rnd">
              <a:solidFill>
                <a:schemeClr val="tx1"/>
              </a:solidFill>
              <a:prstDash val="sysDash"/>
              <a:round/>
            </a:ln>
            <a:effectLst/>
          </c:spPr>
          <c:marker>
            <c:symbol val="none"/>
          </c:marker>
          <c:xVal>
            <c:numRef>
              <c:f>'Data Figure 8to13'!$C$106:$Y$106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8to13'!$C$108:$Y$108</c:f>
              <c:numCache>
                <c:formatCode>General</c:formatCode>
                <c:ptCount val="23"/>
                <c:pt idx="0">
                  <c:v>33.363188666666673</c:v>
                </c:pt>
                <c:pt idx="1">
                  <c:v>32.045800000000007</c:v>
                </c:pt>
                <c:pt idx="2">
                  <c:v>34.174208666666672</c:v>
                </c:pt>
                <c:pt idx="3">
                  <c:v>36.575538333333334</c:v>
                </c:pt>
                <c:pt idx="4">
                  <c:v>33.550189333333329</c:v>
                </c:pt>
                <c:pt idx="5">
                  <c:v>32.461627</c:v>
                </c:pt>
                <c:pt idx="6">
                  <c:v>35.005513333333326</c:v>
                </c:pt>
                <c:pt idx="7">
                  <c:v>32.774786333333346</c:v>
                </c:pt>
                <c:pt idx="8">
                  <c:v>30.068330333333328</c:v>
                </c:pt>
                <c:pt idx="9">
                  <c:v>32.337504333333342</c:v>
                </c:pt>
                <c:pt idx="10">
                  <c:v>32.033805999999991</c:v>
                </c:pt>
                <c:pt idx="11">
                  <c:v>30.903516666666679</c:v>
                </c:pt>
                <c:pt idx="12">
                  <c:v>24.028688333333335</c:v>
                </c:pt>
                <c:pt idx="13">
                  <c:v>19.184843999999995</c:v>
                </c:pt>
                <c:pt idx="14">
                  <c:v>14.753390933333328</c:v>
                </c:pt>
                <c:pt idx="15">
                  <c:v>5.9100706999999995</c:v>
                </c:pt>
                <c:pt idx="16">
                  <c:v>4.2410483999999995</c:v>
                </c:pt>
                <c:pt idx="17">
                  <c:v>2.4631881033333327</c:v>
                </c:pt>
                <c:pt idx="18">
                  <c:v>1.8228970566666667</c:v>
                </c:pt>
                <c:pt idx="19">
                  <c:v>0.94907507666666668</c:v>
                </c:pt>
                <c:pt idx="20">
                  <c:v>1.1256163133333332</c:v>
                </c:pt>
                <c:pt idx="21">
                  <c:v>1.2771568233333335</c:v>
                </c:pt>
                <c:pt idx="22">
                  <c:v>1.3060539333333332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C53-4317-A11A-7BAEEC530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17328"/>
        <c:axId val="497718896"/>
      </c:scatterChart>
      <c:scatterChart>
        <c:scatterStyle val="lineMarker"/>
        <c:varyColors val="0"/>
        <c:ser>
          <c:idx val="2"/>
          <c:order val="2"/>
          <c:tx>
            <c:v>Average inheritance tax rate (P99.5)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'Data Figure 8to13'!$C$106:$Y$106</c:f>
              <c:numCache>
                <c:formatCode>General</c:formatCode>
                <c:ptCount val="23"/>
                <c:pt idx="0">
                  <c:v>1842</c:v>
                </c:pt>
                <c:pt idx="1">
                  <c:v>1847</c:v>
                </c:pt>
                <c:pt idx="2">
                  <c:v>1852</c:v>
                </c:pt>
                <c:pt idx="3">
                  <c:v>1857</c:v>
                </c:pt>
                <c:pt idx="4">
                  <c:v>1862</c:v>
                </c:pt>
                <c:pt idx="5">
                  <c:v>1867</c:v>
                </c:pt>
                <c:pt idx="6">
                  <c:v>1872</c:v>
                </c:pt>
                <c:pt idx="7">
                  <c:v>1877</c:v>
                </c:pt>
                <c:pt idx="8">
                  <c:v>1882</c:v>
                </c:pt>
                <c:pt idx="9">
                  <c:v>1887</c:v>
                </c:pt>
                <c:pt idx="10">
                  <c:v>1892</c:v>
                </c:pt>
                <c:pt idx="11">
                  <c:v>1897</c:v>
                </c:pt>
                <c:pt idx="12">
                  <c:v>1902</c:v>
                </c:pt>
                <c:pt idx="13">
                  <c:v>1907</c:v>
                </c:pt>
                <c:pt idx="14">
                  <c:v>1912</c:v>
                </c:pt>
                <c:pt idx="15">
                  <c:v>1922</c:v>
                </c:pt>
                <c:pt idx="16">
                  <c:v>1927</c:v>
                </c:pt>
                <c:pt idx="17">
                  <c:v>1932</c:v>
                </c:pt>
                <c:pt idx="18">
                  <c:v>1937</c:v>
                </c:pt>
                <c:pt idx="19">
                  <c:v>1942</c:v>
                </c:pt>
                <c:pt idx="20">
                  <c:v>1947</c:v>
                </c:pt>
                <c:pt idx="21">
                  <c:v>1952</c:v>
                </c:pt>
                <c:pt idx="22">
                  <c:v>1957</c:v>
                </c:pt>
              </c:numCache>
            </c:numRef>
          </c:xVal>
          <c:yVal>
            <c:numRef>
              <c:f>'Data Figure 8to13'!$C$109:$Y$109</c:f>
              <c:numCache>
                <c:formatCode>General</c:formatCode>
                <c:ptCount val="23"/>
                <c:pt idx="0" formatCode="0.00000">
                  <c:v>1.2500101991452128E-2</c:v>
                </c:pt>
                <c:pt idx="1">
                  <c:v>1.2500130708088864E-2</c:v>
                </c:pt>
                <c:pt idx="2">
                  <c:v>1.4774079846633148E-2</c:v>
                </c:pt>
                <c:pt idx="3">
                  <c:v>1.2499791208314792E-2</c:v>
                </c:pt>
                <c:pt idx="4">
                  <c:v>3.069262461984279E-2</c:v>
                </c:pt>
                <c:pt idx="5">
                  <c:v>2.1907294656148268E-2</c:v>
                </c:pt>
                <c:pt idx="6">
                  <c:v>4.599179624024452E-2</c:v>
                </c:pt>
                <c:pt idx="7">
                  <c:v>2.6667456226898367E-2</c:v>
                </c:pt>
                <c:pt idx="8">
                  <c:v>2.011256502162917E-2</c:v>
                </c:pt>
                <c:pt idx="9">
                  <c:v>3.3137672615859981E-2</c:v>
                </c:pt>
                <c:pt idx="10">
                  <c:v>2.9662516655405535E-2</c:v>
                </c:pt>
                <c:pt idx="11">
                  <c:v>1.249998668571084E-2</c:v>
                </c:pt>
                <c:pt idx="12">
                  <c:v>5.8002878782214218E-2</c:v>
                </c:pt>
                <c:pt idx="13">
                  <c:v>5.3807373309769702E-2</c:v>
                </c:pt>
                <c:pt idx="14">
                  <c:v>4.5169316642256541E-2</c:v>
                </c:pt>
                <c:pt idx="15">
                  <c:v>0.16764038900783562</c:v>
                </c:pt>
                <c:pt idx="16">
                  <c:v>0.2107955192107287</c:v>
                </c:pt>
                <c:pt idx="17">
                  <c:v>0.22318312239654414</c:v>
                </c:pt>
                <c:pt idx="18">
                  <c:v>0.19379730940418882</c:v>
                </c:pt>
                <c:pt idx="19">
                  <c:v>0.23652400385660288</c:v>
                </c:pt>
                <c:pt idx="20">
                  <c:v>0.24955181883152744</c:v>
                </c:pt>
                <c:pt idx="21">
                  <c:v>0.3144478399751649</c:v>
                </c:pt>
                <c:pt idx="22">
                  <c:v>0.27116940374223264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C53-4317-A11A-7BAEEC530E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718112"/>
        <c:axId val="497717720"/>
      </c:scatterChart>
      <c:valAx>
        <c:axId val="497717328"/>
        <c:scaling>
          <c:orientation val="minMax"/>
          <c:max val="1957"/>
          <c:min val="184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fr-FR" sz="1400" b="0"/>
                  <a:t>Year</a:t>
                </a:r>
                <a:r>
                  <a:rPr lang="fr-FR" sz="1400" b="0" baseline="0"/>
                  <a:t> bequest received</a:t>
                </a:r>
                <a:endParaRPr lang="fr-FR" sz="1400" b="0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18896"/>
        <c:crosses val="autoZero"/>
        <c:crossBetween val="midCat"/>
        <c:majorUnit val="10"/>
      </c:valAx>
      <c:valAx>
        <c:axId val="497718896"/>
        <c:scaling>
          <c:orientation val="minMax"/>
          <c:max val="45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fr-FR" sz="1400" b="0"/>
                  <a:t>Consumption</a:t>
                </a:r>
                <a:r>
                  <a:rPr lang="fr-FR" sz="1400" b="0" baseline="0"/>
                  <a:t> level in years of average labor income</a:t>
                </a:r>
                <a:endParaRPr lang="fr-FR" sz="1400" b="0"/>
              </a:p>
            </c:rich>
          </c:tx>
          <c:layout>
            <c:manualLayout>
              <c:xMode val="edge"/>
              <c:yMode val="edge"/>
              <c:x val="9.0445730999205005E-4"/>
              <c:y val="0.17451153238692699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17328"/>
        <c:crosses val="autoZero"/>
        <c:crossBetween val="midCat"/>
      </c:valAx>
      <c:valAx>
        <c:axId val="497717720"/>
        <c:scaling>
          <c:orientation val="minMax"/>
          <c:max val="0.35000000000000003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400" b="0"/>
                </a:pPr>
                <a:r>
                  <a:rPr lang="fr-FR" sz="1400" b="0"/>
                  <a:t>Average</a:t>
                </a:r>
                <a:r>
                  <a:rPr lang="fr-FR" sz="1400" b="0" baseline="0"/>
                  <a:t> inheritance tax rate </a:t>
                </a:r>
                <a:endParaRPr lang="fr-FR" sz="1400" b="0"/>
              </a:p>
            </c:rich>
          </c:tx>
          <c:layout>
            <c:manualLayout>
              <c:xMode val="edge"/>
              <c:yMode val="edge"/>
              <c:x val="0.9712663770607648"/>
              <c:y val="0.28644326086769839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7718112"/>
        <c:crosses val="max"/>
        <c:crossBetween val="midCat"/>
      </c:valAx>
      <c:valAx>
        <c:axId val="497718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977177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723425418046858"/>
          <c:y val="0.47532544140271238"/>
          <c:w val="0.33854476257069399"/>
          <c:h val="0.16711444273512768"/>
        </c:manualLayout>
      </c:layout>
      <c:overlay val="0"/>
      <c:spPr>
        <a:solidFill>
          <a:schemeClr val="bg2"/>
        </a:solidFill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chart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chart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3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14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19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40" workbookViewId="0" zoomToFit="1"/>
  </sheetViews>
  <pageMargins left="0.7" right="0.7" top="0.75" bottom="0.75" header="0.3" footer="0.3"/>
  <pageSetup orientation="landscape" horizontalDpi="1200" verticalDpi="12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662823" cy="628978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8550" cy="629130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662823" cy="628978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662823" cy="628978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330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workbookViewId="0">
      <selection activeCell="K2" sqref="K2:K31"/>
    </sheetView>
  </sheetViews>
  <sheetFormatPr defaultColWidth="8.85546875" defaultRowHeight="15" x14ac:dyDescent="0.25"/>
  <sheetData>
    <row r="1" spans="1:18" x14ac:dyDescent="0.25">
      <c r="A1" t="s">
        <v>0</v>
      </c>
      <c r="B1" t="s">
        <v>213</v>
      </c>
      <c r="C1" t="s">
        <v>214</v>
      </c>
      <c r="D1" t="s">
        <v>215</v>
      </c>
      <c r="E1" t="s">
        <v>211</v>
      </c>
      <c r="F1" t="s">
        <v>216</v>
      </c>
      <c r="G1" t="s">
        <v>216</v>
      </c>
      <c r="H1" t="s">
        <v>216</v>
      </c>
      <c r="J1" t="s">
        <v>0</v>
      </c>
      <c r="K1" t="s">
        <v>17</v>
      </c>
      <c r="L1" t="s">
        <v>1</v>
      </c>
      <c r="M1" t="s">
        <v>2</v>
      </c>
      <c r="N1" t="s">
        <v>212</v>
      </c>
      <c r="O1" t="s">
        <v>3</v>
      </c>
      <c r="P1" t="s">
        <v>4</v>
      </c>
      <c r="Q1" t="s">
        <v>5</v>
      </c>
    </row>
    <row r="2" spans="1:18" x14ac:dyDescent="0.25">
      <c r="A2">
        <v>1807</v>
      </c>
      <c r="B2">
        <v>19733</v>
      </c>
      <c r="C2">
        <v>167722</v>
      </c>
      <c r="D2">
        <v>474666</v>
      </c>
      <c r="J2">
        <v>1807</v>
      </c>
      <c r="K2">
        <v>0.67562741854093933</v>
      </c>
      <c r="L2">
        <f>B2/$K2</f>
        <v>29206.925974991773</v>
      </c>
      <c r="M2">
        <f>C2/$K2</f>
        <v>248246.28988889526</v>
      </c>
      <c r="N2">
        <f>D2/$K2</f>
        <v>702555.85693231877</v>
      </c>
    </row>
    <row r="3" spans="1:18" x14ac:dyDescent="0.25">
      <c r="A3">
        <v>1812</v>
      </c>
      <c r="B3">
        <v>22020</v>
      </c>
      <c r="C3">
        <v>200494</v>
      </c>
      <c r="D3">
        <v>668763</v>
      </c>
      <c r="J3">
        <v>1812</v>
      </c>
      <c r="K3">
        <v>0.97735130901542999</v>
      </c>
      <c r="L3">
        <f t="shared" ref="L3:L31" si="0">B3/$K3</f>
        <v>22530.2813807889</v>
      </c>
      <c r="M3">
        <f t="shared" ref="M3:M30" si="1">C3/$K3</f>
        <v>205140.15600181153</v>
      </c>
      <c r="N3">
        <f t="shared" ref="N3:N31" si="2">D3/$K3</f>
        <v>684260.60704180412</v>
      </c>
    </row>
    <row r="4" spans="1:18" x14ac:dyDescent="0.25">
      <c r="A4">
        <v>1817</v>
      </c>
      <c r="B4">
        <v>18000</v>
      </c>
      <c r="C4">
        <v>196542</v>
      </c>
      <c r="D4">
        <v>617188</v>
      </c>
      <c r="J4">
        <v>1817</v>
      </c>
      <c r="K4">
        <v>1.0644870877300459</v>
      </c>
      <c r="L4">
        <f t="shared" si="0"/>
        <v>16909.552222360824</v>
      </c>
      <c r="M4">
        <f t="shared" si="1"/>
        <v>184635.40071595786</v>
      </c>
      <c r="N4">
        <f t="shared" si="2"/>
        <v>579798.48427857959</v>
      </c>
    </row>
    <row r="5" spans="1:18" x14ac:dyDescent="0.25">
      <c r="A5">
        <v>1822</v>
      </c>
      <c r="B5">
        <v>24322</v>
      </c>
      <c r="C5">
        <v>245660</v>
      </c>
      <c r="D5">
        <v>601848</v>
      </c>
      <c r="E5">
        <v>396.66877112657585</v>
      </c>
      <c r="F5">
        <f t="shared" ref="F5:F31" si="3">B5/$E5</f>
        <v>61.31564108493663</v>
      </c>
      <c r="G5">
        <f>C5/$E5</f>
        <v>619.30763871908289</v>
      </c>
      <c r="H5">
        <f>C5/$E5</f>
        <v>619.30763871908289</v>
      </c>
      <c r="I5">
        <v>4.1000000000000002E-2</v>
      </c>
      <c r="J5">
        <v>1822</v>
      </c>
      <c r="K5">
        <v>0.60284220269997579</v>
      </c>
      <c r="L5">
        <f t="shared" si="0"/>
        <v>40345.549616579585</v>
      </c>
      <c r="M5">
        <f t="shared" si="1"/>
        <v>407502.98983672971</v>
      </c>
      <c r="N5">
        <f t="shared" si="2"/>
        <v>998350.80773123878</v>
      </c>
      <c r="O5">
        <f>B5*$I5/$E5</f>
        <v>2.5139412844824021</v>
      </c>
      <c r="P5">
        <f>C5*$I5/$E5</f>
        <v>25.391613187482399</v>
      </c>
      <c r="Q5">
        <f>D5*$I5/$E5</f>
        <v>62.207488454204615</v>
      </c>
    </row>
    <row r="6" spans="1:18" x14ac:dyDescent="0.25">
      <c r="A6">
        <v>1827</v>
      </c>
      <c r="B6">
        <v>32352</v>
      </c>
      <c r="C6">
        <v>317339</v>
      </c>
      <c r="D6">
        <v>766094</v>
      </c>
      <c r="E6">
        <v>408.73173072582318</v>
      </c>
      <c r="F6">
        <f t="shared" si="3"/>
        <v>79.152161596432762</v>
      </c>
      <c r="G6">
        <f>C6/$E6</f>
        <v>776.39922752381233</v>
      </c>
      <c r="H6">
        <f>C6/$E6</f>
        <v>776.39922752381233</v>
      </c>
      <c r="I6">
        <v>4.1000000000000002E-2</v>
      </c>
      <c r="J6">
        <v>1827</v>
      </c>
      <c r="K6">
        <v>0.65573909794445184</v>
      </c>
      <c r="L6">
        <f t="shared" si="0"/>
        <v>49336.695190837258</v>
      </c>
      <c r="M6">
        <f t="shared" si="1"/>
        <v>483940.9469326504</v>
      </c>
      <c r="N6">
        <f t="shared" si="2"/>
        <v>1168290.8681234322</v>
      </c>
      <c r="O6">
        <f t="shared" ref="O6:O31" si="4">B6*$I6/$E6</f>
        <v>3.2452386254537435</v>
      </c>
      <c r="P6">
        <f t="shared" ref="P6:P30" si="5">C6*$I6/$E6</f>
        <v>31.83236832847631</v>
      </c>
      <c r="Q6">
        <f t="shared" ref="Q6:Q30" si="6">D6*$I6/$E6</f>
        <v>76.84711422874507</v>
      </c>
    </row>
    <row r="7" spans="1:18" x14ac:dyDescent="0.25">
      <c r="A7">
        <v>1832</v>
      </c>
      <c r="B7">
        <v>24000</v>
      </c>
      <c r="C7">
        <v>300000</v>
      </c>
      <c r="D7">
        <v>642014</v>
      </c>
      <c r="E7">
        <v>425.73020038402177</v>
      </c>
      <c r="F7">
        <f t="shared" si="3"/>
        <v>56.37373148146704</v>
      </c>
      <c r="G7">
        <f t="shared" ref="G7:G30" si="7">C7/$E7</f>
        <v>704.67164351833799</v>
      </c>
      <c r="H7">
        <f>C7/$E7</f>
        <v>704.67164351833799</v>
      </c>
      <c r="I7">
        <v>4.5999999999999999E-2</v>
      </c>
      <c r="J7">
        <v>1832</v>
      </c>
      <c r="K7">
        <v>0.71593211667092438</v>
      </c>
      <c r="L7">
        <f t="shared" si="0"/>
        <v>33522.731333243864</v>
      </c>
      <c r="M7">
        <f t="shared" si="1"/>
        <v>419034.14166554832</v>
      </c>
      <c r="N7">
        <f t="shared" si="2"/>
        <v>896752.61809088453</v>
      </c>
      <c r="O7">
        <f t="shared" si="4"/>
        <v>2.5931916481474837</v>
      </c>
      <c r="P7">
        <f t="shared" si="5"/>
        <v>32.414895601843547</v>
      </c>
      <c r="Q7">
        <f t="shared" si="6"/>
        <v>69.369389283073275</v>
      </c>
    </row>
    <row r="8" spans="1:18" x14ac:dyDescent="0.25">
      <c r="A8">
        <v>1837</v>
      </c>
      <c r="B8">
        <v>34882</v>
      </c>
      <c r="C8">
        <v>348000</v>
      </c>
      <c r="D8">
        <v>911212</v>
      </c>
      <c r="E8">
        <v>458.41828996891525</v>
      </c>
      <c r="F8">
        <f t="shared" si="3"/>
        <v>76.092077395876387</v>
      </c>
      <c r="G8">
        <f t="shared" si="7"/>
        <v>759.13201461398376</v>
      </c>
      <c r="H8">
        <f>C8/$E8</f>
        <v>759.13201461398376</v>
      </c>
      <c r="I8">
        <v>4.5999999999999999E-2</v>
      </c>
      <c r="J8">
        <v>1837</v>
      </c>
      <c r="K8">
        <v>0.6894836690486863</v>
      </c>
      <c r="L8">
        <f t="shared" si="0"/>
        <v>50591.481083414736</v>
      </c>
      <c r="M8">
        <f t="shared" si="1"/>
        <v>504725.51508022269</v>
      </c>
      <c r="N8">
        <f t="shared" si="2"/>
        <v>1321586.0518599998</v>
      </c>
      <c r="O8">
        <f t="shared" si="4"/>
        <v>3.5002355602103132</v>
      </c>
      <c r="P8">
        <f t="shared" si="5"/>
        <v>34.920072672243251</v>
      </c>
      <c r="Q8">
        <f t="shared" si="6"/>
        <v>91.435601321322181</v>
      </c>
    </row>
    <row r="9" spans="1:18" x14ac:dyDescent="0.25">
      <c r="A9">
        <v>1842</v>
      </c>
      <c r="B9">
        <v>34000</v>
      </c>
      <c r="C9">
        <v>449659</v>
      </c>
      <c r="D9">
        <v>1105776</v>
      </c>
      <c r="E9">
        <v>474.20051757377053</v>
      </c>
      <c r="F9">
        <f t="shared" si="3"/>
        <v>71.699626508127295</v>
      </c>
      <c r="G9">
        <f t="shared" si="7"/>
        <v>948.24653988288264</v>
      </c>
      <c r="H9">
        <f>C9/$E9</f>
        <v>948.24653988288264</v>
      </c>
      <c r="I9">
        <v>5.2277054131753799E-2</v>
      </c>
      <c r="J9">
        <v>1842</v>
      </c>
      <c r="K9">
        <v>0.71228405492992586</v>
      </c>
      <c r="L9">
        <f t="shared" si="0"/>
        <v>47733.765433433582</v>
      </c>
      <c r="M9">
        <f t="shared" si="1"/>
        <v>631291.68326565623</v>
      </c>
      <c r="N9">
        <f t="shared" si="2"/>
        <v>1552436.8295858956</v>
      </c>
      <c r="O9">
        <f t="shared" si="4"/>
        <v>3.7482452561919</v>
      </c>
      <c r="P9">
        <f t="shared" si="5"/>
        <v>49.571535695705691</v>
      </c>
      <c r="Q9">
        <f t="shared" si="6"/>
        <v>121.90351901208396</v>
      </c>
      <c r="R9">
        <f>453.994082840237/K8</f>
        <v>658.45516466928711</v>
      </c>
    </row>
    <row r="10" spans="1:18" x14ac:dyDescent="0.25">
      <c r="A10">
        <v>1847</v>
      </c>
      <c r="B10">
        <v>38500</v>
      </c>
      <c r="C10">
        <v>450764</v>
      </c>
      <c r="D10">
        <v>1082305</v>
      </c>
      <c r="E10">
        <v>612.88231098252163</v>
      </c>
      <c r="F10">
        <f t="shared" si="3"/>
        <v>62.817933084542808</v>
      </c>
      <c r="G10">
        <f t="shared" si="7"/>
        <v>735.48215036158069</v>
      </c>
      <c r="H10">
        <f t="shared" ref="H10:H30" si="8">C10/$E10</f>
        <v>735.48215036158069</v>
      </c>
      <c r="I10">
        <v>5.2277054131753799E-2</v>
      </c>
      <c r="J10">
        <v>1847</v>
      </c>
      <c r="K10">
        <v>0.79801350584338693</v>
      </c>
      <c r="L10">
        <f t="shared" si="0"/>
        <v>48244.797510426804</v>
      </c>
      <c r="M10">
        <f t="shared" si="1"/>
        <v>564857.60792181897</v>
      </c>
      <c r="N10">
        <f t="shared" si="2"/>
        <v>1356248.9758317529</v>
      </c>
      <c r="O10">
        <f t="shared" si="4"/>
        <v>3.2839364883055326</v>
      </c>
      <c r="P10">
        <f t="shared" si="5"/>
        <v>38.448840187391035</v>
      </c>
      <c r="Q10">
        <f t="shared" si="6"/>
        <v>92.31742547988361</v>
      </c>
    </row>
    <row r="11" spans="1:18" x14ac:dyDescent="0.25">
      <c r="A11">
        <v>1852</v>
      </c>
      <c r="B11">
        <v>36949</v>
      </c>
      <c r="C11">
        <v>530982</v>
      </c>
      <c r="D11">
        <v>1409758</v>
      </c>
      <c r="E11">
        <v>555.11852955786151</v>
      </c>
      <c r="F11">
        <f t="shared" si="3"/>
        <v>66.560559650979371</v>
      </c>
      <c r="G11">
        <f t="shared" si="7"/>
        <v>956.52004342732778</v>
      </c>
      <c r="H11">
        <f t="shared" si="8"/>
        <v>956.52004342732778</v>
      </c>
      <c r="I11">
        <v>6.2220940088189777E-2</v>
      </c>
      <c r="J11">
        <v>1852</v>
      </c>
      <c r="K11">
        <v>0.69313173078968449</v>
      </c>
      <c r="L11">
        <f t="shared" si="0"/>
        <v>53307.327249185422</v>
      </c>
      <c r="M11">
        <f t="shared" si="1"/>
        <v>766062.17319621565</v>
      </c>
      <c r="N11">
        <f t="shared" si="2"/>
        <v>2033896.2095904392</v>
      </c>
      <c r="O11">
        <f t="shared" si="4"/>
        <v>4.1414605942799696</v>
      </c>
      <c r="P11">
        <f t="shared" si="5"/>
        <v>59.515576315244445</v>
      </c>
      <c r="Q11">
        <f t="shared" si="6"/>
        <v>158.01394366480667</v>
      </c>
    </row>
    <row r="12" spans="1:18" x14ac:dyDescent="0.25">
      <c r="A12">
        <v>1857</v>
      </c>
      <c r="B12">
        <v>48329</v>
      </c>
      <c r="C12">
        <v>631722</v>
      </c>
      <c r="D12">
        <v>1373514</v>
      </c>
      <c r="E12">
        <v>738.94949188032183</v>
      </c>
      <c r="F12">
        <f t="shared" si="3"/>
        <v>65.402304935649411</v>
      </c>
      <c r="G12">
        <f t="shared" si="7"/>
        <v>854.89198780356139</v>
      </c>
      <c r="H12">
        <f t="shared" si="8"/>
        <v>854.89198780356139</v>
      </c>
      <c r="I12">
        <v>6.2220940088189777E-2</v>
      </c>
      <c r="J12">
        <v>1857</v>
      </c>
      <c r="K12">
        <v>0.87827086414535005</v>
      </c>
      <c r="L12">
        <f t="shared" si="0"/>
        <v>55027.443096417868</v>
      </c>
      <c r="M12">
        <f t="shared" si="1"/>
        <v>719279.24036821141</v>
      </c>
      <c r="N12">
        <f t="shared" si="2"/>
        <v>1563884.2822556498</v>
      </c>
      <c r="O12">
        <f t="shared" si="4"/>
        <v>4.0693928970305606</v>
      </c>
      <c r="P12">
        <f t="shared" si="5"/>
        <v>53.192183154998858</v>
      </c>
      <c r="Q12">
        <f t="shared" si="6"/>
        <v>115.65246778480901</v>
      </c>
    </row>
    <row r="13" spans="1:18" x14ac:dyDescent="0.25">
      <c r="A13">
        <v>1862</v>
      </c>
      <c r="B13">
        <v>54580</v>
      </c>
      <c r="C13">
        <v>661320</v>
      </c>
      <c r="D13">
        <v>1686187</v>
      </c>
      <c r="E13">
        <v>790.75241985825801</v>
      </c>
      <c r="F13">
        <f t="shared" si="3"/>
        <v>69.022868130815766</v>
      </c>
      <c r="G13">
        <f t="shared" si="7"/>
        <v>836.31739011123261</v>
      </c>
      <c r="H13">
        <f t="shared" si="8"/>
        <v>836.31739011123261</v>
      </c>
      <c r="I13">
        <v>6.2220940088189777E-2</v>
      </c>
      <c r="J13">
        <v>1862</v>
      </c>
      <c r="K13">
        <v>0.85729450913460992</v>
      </c>
      <c r="L13">
        <f t="shared" si="0"/>
        <v>63665.402517386246</v>
      </c>
      <c r="M13">
        <f t="shared" si="1"/>
        <v>771403.51764012221</v>
      </c>
      <c r="N13">
        <f t="shared" si="2"/>
        <v>1966870.1735907651</v>
      </c>
      <c r="O13">
        <f t="shared" si="4"/>
        <v>4.2946677426825106</v>
      </c>
      <c r="P13">
        <f t="shared" si="5"/>
        <v>52.036454224822243</v>
      </c>
      <c r="Q13">
        <f t="shared" si="6"/>
        <v>132.67887352566134</v>
      </c>
    </row>
    <row r="14" spans="1:18" x14ac:dyDescent="0.25">
      <c r="A14">
        <v>1867</v>
      </c>
      <c r="B14">
        <v>53005</v>
      </c>
      <c r="C14">
        <v>724076</v>
      </c>
      <c r="D14">
        <v>1876068</v>
      </c>
      <c r="E14">
        <v>871.32339493790607</v>
      </c>
      <c r="F14">
        <f t="shared" si="3"/>
        <v>60.832752004526796</v>
      </c>
      <c r="G14">
        <f t="shared" si="7"/>
        <v>831.00718310404193</v>
      </c>
      <c r="H14">
        <f t="shared" si="8"/>
        <v>831.00718310404193</v>
      </c>
      <c r="I14">
        <v>6.2220940088189777E-2</v>
      </c>
      <c r="J14">
        <v>1867</v>
      </c>
      <c r="K14">
        <v>0.9056313272028379</v>
      </c>
      <c r="L14">
        <f t="shared" si="0"/>
        <v>58528.231530718964</v>
      </c>
      <c r="M14">
        <f t="shared" si="1"/>
        <v>799526.22910738352</v>
      </c>
      <c r="N14">
        <f t="shared" si="2"/>
        <v>2071558.1977430971</v>
      </c>
      <c r="O14">
        <f t="shared" si="4"/>
        <v>3.7850710178733684</v>
      </c>
      <c r="P14">
        <f t="shared" si="5"/>
        <v>51.706048152771949</v>
      </c>
      <c r="Q14">
        <f t="shared" si="6"/>
        <v>133.96944843617874</v>
      </c>
    </row>
    <row r="15" spans="1:18" x14ac:dyDescent="0.25">
      <c r="A15">
        <v>1872</v>
      </c>
      <c r="B15">
        <v>85224</v>
      </c>
      <c r="C15">
        <v>910293</v>
      </c>
      <c r="D15">
        <v>2238782</v>
      </c>
      <c r="E15">
        <v>939.62412568132447</v>
      </c>
      <c r="F15">
        <f t="shared" si="3"/>
        <v>90.700097699389957</v>
      </c>
      <c r="G15">
        <f t="shared" si="7"/>
        <v>968.78419265782861</v>
      </c>
      <c r="H15">
        <f t="shared" si="8"/>
        <v>968.78419265782861</v>
      </c>
      <c r="I15">
        <v>6.313519167980336E-2</v>
      </c>
      <c r="J15">
        <v>1872</v>
      </c>
      <c r="K15">
        <v>0.95488016070631576</v>
      </c>
      <c r="L15">
        <f t="shared" si="0"/>
        <v>89250.990340987526</v>
      </c>
      <c r="M15">
        <f t="shared" si="1"/>
        <v>953306.01415644132</v>
      </c>
      <c r="N15">
        <f t="shared" si="2"/>
        <v>2344568.556481469</v>
      </c>
      <c r="O15">
        <f t="shared" si="4"/>
        <v>5.7263680536278763</v>
      </c>
      <c r="P15">
        <f t="shared" si="5"/>
        <v>61.164375699815558</v>
      </c>
      <c r="Q15">
        <f t="shared" si="6"/>
        <v>150.42816253446361</v>
      </c>
    </row>
    <row r="16" spans="1:18" x14ac:dyDescent="0.25">
      <c r="A16">
        <v>1877</v>
      </c>
      <c r="B16">
        <v>89200</v>
      </c>
      <c r="C16">
        <v>956863</v>
      </c>
      <c r="D16">
        <v>2662118</v>
      </c>
      <c r="E16">
        <v>952.69840418570186</v>
      </c>
      <c r="F16">
        <f t="shared" si="3"/>
        <v>93.628791239806631</v>
      </c>
      <c r="G16">
        <f t="shared" si="7"/>
        <v>1004.3713685212455</v>
      </c>
      <c r="H16">
        <f t="shared" si="8"/>
        <v>1004.3713685212455</v>
      </c>
      <c r="I16">
        <v>6.313519167980336E-2</v>
      </c>
      <c r="J16">
        <v>1877</v>
      </c>
      <c r="K16">
        <v>0.94302396004807132</v>
      </c>
      <c r="L16">
        <f t="shared" si="0"/>
        <v>94589.325169906573</v>
      </c>
      <c r="M16">
        <f t="shared" si="1"/>
        <v>1014675.1732068645</v>
      </c>
      <c r="N16">
        <f t="shared" si="2"/>
        <v>2822959.0262630195</v>
      </c>
      <c r="O16">
        <f t="shared" si="4"/>
        <v>5.9112716816734849</v>
      </c>
      <c r="P16">
        <f t="shared" si="5"/>
        <v>63.411178869295249</v>
      </c>
      <c r="Q16">
        <f t="shared" si="6"/>
        <v>176.41819222727867</v>
      </c>
    </row>
    <row r="17" spans="1:20" x14ac:dyDescent="0.25">
      <c r="A17">
        <v>1882</v>
      </c>
      <c r="B17">
        <v>80832</v>
      </c>
      <c r="C17">
        <v>959533</v>
      </c>
      <c r="D17">
        <v>2372347</v>
      </c>
      <c r="E17">
        <v>1058.4802153371197</v>
      </c>
      <c r="F17">
        <f t="shared" si="3"/>
        <v>76.366094357517568</v>
      </c>
      <c r="G17">
        <f t="shared" si="7"/>
        <v>906.51954197782936</v>
      </c>
      <c r="H17">
        <f t="shared" si="8"/>
        <v>906.51954197782936</v>
      </c>
      <c r="I17">
        <v>4.4480712808856834E-2</v>
      </c>
      <c r="J17">
        <v>1882</v>
      </c>
      <c r="K17">
        <v>0.95396814527106621</v>
      </c>
      <c r="L17">
        <f t="shared" si="0"/>
        <v>84732.389022310497</v>
      </c>
      <c r="M17">
        <f t="shared" si="1"/>
        <v>1005833.3758380921</v>
      </c>
      <c r="N17">
        <f t="shared" si="2"/>
        <v>2486819.9339359566</v>
      </c>
      <c r="O17">
        <f t="shared" si="4"/>
        <v>3.3968183114508013</v>
      </c>
      <c r="P17">
        <f t="shared" si="5"/>
        <v>40.322635402332267</v>
      </c>
      <c r="Q17">
        <f t="shared" si="6"/>
        <v>99.693583366926134</v>
      </c>
    </row>
    <row r="18" spans="1:20" x14ac:dyDescent="0.25">
      <c r="A18">
        <v>1887</v>
      </c>
      <c r="B18">
        <v>116971</v>
      </c>
      <c r="C18">
        <v>1167760</v>
      </c>
      <c r="D18">
        <v>3095894</v>
      </c>
      <c r="E18">
        <v>930.38308922143347</v>
      </c>
      <c r="F18">
        <f t="shared" si="3"/>
        <v>125.72348031162528</v>
      </c>
      <c r="G18">
        <f t="shared" si="7"/>
        <v>1255.1388922784583</v>
      </c>
      <c r="H18">
        <f t="shared" si="8"/>
        <v>1255.1388922784583</v>
      </c>
      <c r="I18">
        <v>4.4480712808856834E-2</v>
      </c>
      <c r="J18">
        <v>1887</v>
      </c>
      <c r="K18">
        <v>0.89468714197984323</v>
      </c>
      <c r="L18">
        <f t="shared" si="0"/>
        <v>130739.55633379974</v>
      </c>
      <c r="M18">
        <f t="shared" si="1"/>
        <v>1305216.0305063475</v>
      </c>
      <c r="N18">
        <f t="shared" si="2"/>
        <v>3460309.0340039209</v>
      </c>
      <c r="O18">
        <f t="shared" si="4"/>
        <v>5.5922700210713705</v>
      </c>
      <c r="P18">
        <f t="shared" si="5"/>
        <v>55.829472602664801</v>
      </c>
      <c r="Q18">
        <f t="shared" si="6"/>
        <v>148.01168840665406</v>
      </c>
    </row>
    <row r="19" spans="1:20" x14ac:dyDescent="0.25">
      <c r="A19">
        <v>1892</v>
      </c>
      <c r="B19">
        <v>101295</v>
      </c>
      <c r="C19">
        <v>1326096</v>
      </c>
      <c r="D19">
        <v>3538926</v>
      </c>
      <c r="E19">
        <v>1096.8154407569864</v>
      </c>
      <c r="F19">
        <f t="shared" si="3"/>
        <v>92.353732666354048</v>
      </c>
      <c r="G19">
        <f t="shared" si="7"/>
        <v>1209.0420600614189</v>
      </c>
      <c r="H19">
        <f t="shared" si="8"/>
        <v>1209.0420600614189</v>
      </c>
      <c r="I19">
        <v>3.8324526850841804E-2</v>
      </c>
      <c r="J19">
        <v>1892</v>
      </c>
      <c r="K19">
        <v>0.89707393197466323</v>
      </c>
      <c r="L19">
        <f t="shared" si="0"/>
        <v>112917.11462067204</v>
      </c>
      <c r="M19">
        <f t="shared" si="1"/>
        <v>1478246.0539021147</v>
      </c>
      <c r="N19">
        <f t="shared" si="2"/>
        <v>3944965.8203867557</v>
      </c>
      <c r="O19">
        <f t="shared" si="4"/>
        <v>3.5394131073471513</v>
      </c>
      <c r="P19">
        <f t="shared" si="5"/>
        <v>46.335964894620943</v>
      </c>
      <c r="Q19">
        <f t="shared" si="6"/>
        <v>123.65586722278123</v>
      </c>
    </row>
    <row r="20" spans="1:20" x14ac:dyDescent="0.25">
      <c r="A20">
        <v>1897</v>
      </c>
      <c r="B20">
        <v>98133</v>
      </c>
      <c r="C20">
        <v>1468808</v>
      </c>
      <c r="D20">
        <v>4067833</v>
      </c>
      <c r="E20">
        <v>1159.5849912098115</v>
      </c>
      <c r="F20">
        <f t="shared" si="3"/>
        <v>84.627690720295064</v>
      </c>
      <c r="G20">
        <f t="shared" si="7"/>
        <v>1266.6669637277487</v>
      </c>
      <c r="H20">
        <f t="shared" si="8"/>
        <v>1266.6669637277487</v>
      </c>
      <c r="I20">
        <v>3.8324526850841804E-2</v>
      </c>
      <c r="J20">
        <v>1897</v>
      </c>
      <c r="K20">
        <v>0.84955212019583726</v>
      </c>
      <c r="L20">
        <f t="shared" si="0"/>
        <v>115511.45323182592</v>
      </c>
      <c r="M20">
        <f t="shared" si="1"/>
        <v>1728920.4100407788</v>
      </c>
      <c r="N20">
        <f t="shared" si="2"/>
        <v>4788208.8730027424</v>
      </c>
      <c r="O20">
        <f t="shared" si="4"/>
        <v>3.243316205334684</v>
      </c>
      <c r="P20">
        <f t="shared" si="5"/>
        <v>48.544412062458363</v>
      </c>
      <c r="Q20">
        <f t="shared" si="6"/>
        <v>134.44273271473617</v>
      </c>
    </row>
    <row r="21" spans="1:20" s="2" customFormat="1" x14ac:dyDescent="0.25">
      <c r="A21" s="2">
        <v>1902</v>
      </c>
      <c r="B21" s="2">
        <v>89246</v>
      </c>
      <c r="C21" s="2">
        <v>1432934</v>
      </c>
      <c r="D21" s="2">
        <v>3917960</v>
      </c>
      <c r="E21" s="2">
        <v>1197.5221609961745</v>
      </c>
      <c r="F21" s="2">
        <f t="shared" si="3"/>
        <v>74.525551932800596</v>
      </c>
      <c r="G21">
        <f t="shared" si="7"/>
        <v>1196.5824488859521</v>
      </c>
      <c r="H21" s="2">
        <f t="shared" si="8"/>
        <v>1196.5824488859521</v>
      </c>
      <c r="I21" s="2">
        <v>3.9317297772253061E-2</v>
      </c>
      <c r="J21" s="2">
        <v>1902</v>
      </c>
      <c r="K21">
        <v>0.86821701239116988</v>
      </c>
      <c r="L21" s="2">
        <f t="shared" si="0"/>
        <v>102792.27281461142</v>
      </c>
      <c r="M21">
        <f t="shared" si="1"/>
        <v>1650432.9903114135</v>
      </c>
      <c r="N21">
        <f t="shared" si="2"/>
        <v>4512650.5747790933</v>
      </c>
      <c r="O21">
        <f t="shared" si="4"/>
        <v>2.9301433169834308</v>
      </c>
      <c r="P21">
        <f t="shared" si="5"/>
        <v>47.046388451900761</v>
      </c>
      <c r="Q21">
        <f t="shared" si="6"/>
        <v>128.63528124743294</v>
      </c>
      <c r="S21"/>
      <c r="T21"/>
    </row>
    <row r="22" spans="1:20" x14ac:dyDescent="0.25">
      <c r="A22">
        <v>1907</v>
      </c>
      <c r="B22">
        <v>84088</v>
      </c>
      <c r="C22">
        <v>1367090</v>
      </c>
      <c r="D22">
        <v>4160403</v>
      </c>
      <c r="E22">
        <v>1403.4947914080415</v>
      </c>
      <c r="F22">
        <f t="shared" si="3"/>
        <v>59.913296803645132</v>
      </c>
      <c r="G22">
        <f t="shared" si="7"/>
        <v>974.0613277434976</v>
      </c>
      <c r="H22">
        <f t="shared" si="8"/>
        <v>974.0613277434976</v>
      </c>
      <c r="I22" s="2">
        <v>3.9317297772253061E-2</v>
      </c>
      <c r="J22">
        <v>1907</v>
      </c>
      <c r="K22">
        <v>0.87405985875332737</v>
      </c>
      <c r="L22">
        <f t="shared" si="0"/>
        <v>96203.937473956088</v>
      </c>
      <c r="M22">
        <f t="shared" si="1"/>
        <v>1564069.0809779116</v>
      </c>
      <c r="N22">
        <f t="shared" si="2"/>
        <v>4759860.5042153383</v>
      </c>
      <c r="O22">
        <f t="shared" si="4"/>
        <v>2.3556289309462932</v>
      </c>
      <c r="P22">
        <f t="shared" si="5"/>
        <v>38.297459271327277</v>
      </c>
      <c r="Q22">
        <f t="shared" si="6"/>
        <v>116.5489210255417</v>
      </c>
    </row>
    <row r="23" spans="1:20" x14ac:dyDescent="0.25">
      <c r="A23">
        <v>1912</v>
      </c>
      <c r="B23">
        <v>89374</v>
      </c>
      <c r="C23">
        <v>1456946</v>
      </c>
      <c r="D23">
        <v>4127106</v>
      </c>
      <c r="E23">
        <v>1730.1159963424416</v>
      </c>
      <c r="F23">
        <f t="shared" si="3"/>
        <v>51.6578080249772</v>
      </c>
      <c r="G23">
        <f t="shared" si="7"/>
        <v>842.10885459706878</v>
      </c>
      <c r="H23">
        <f t="shared" si="8"/>
        <v>842.10885459706878</v>
      </c>
      <c r="I23">
        <v>5.0874403024814698E-2</v>
      </c>
      <c r="J23">
        <v>1912</v>
      </c>
      <c r="K23">
        <v>1</v>
      </c>
      <c r="L23">
        <f t="shared" si="0"/>
        <v>89374</v>
      </c>
      <c r="M23">
        <f t="shared" si="1"/>
        <v>1456946</v>
      </c>
      <c r="N23">
        <f t="shared" si="2"/>
        <v>4127106</v>
      </c>
      <c r="O23">
        <f t="shared" si="4"/>
        <v>2.6280601448411973</v>
      </c>
      <c r="P23">
        <f t="shared" si="5"/>
        <v>42.841785259536358</v>
      </c>
      <c r="Q23">
        <f t="shared" si="6"/>
        <v>121.3583681175171</v>
      </c>
    </row>
    <row r="24" spans="1:20" x14ac:dyDescent="0.25">
      <c r="A24">
        <v>1922</v>
      </c>
      <c r="B24">
        <v>143424</v>
      </c>
      <c r="C24">
        <v>1752976</v>
      </c>
      <c r="D24">
        <v>5000355</v>
      </c>
      <c r="E24">
        <v>2632.3833915651917</v>
      </c>
      <c r="F24">
        <f t="shared" si="3"/>
        <v>54.484464709649068</v>
      </c>
      <c r="G24">
        <f t="shared" si="7"/>
        <v>665.92731348213533</v>
      </c>
      <c r="H24">
        <f t="shared" si="8"/>
        <v>665.92731348213533</v>
      </c>
      <c r="I24">
        <v>0.11034481073956937</v>
      </c>
      <c r="J24">
        <v>1922</v>
      </c>
      <c r="K24">
        <v>3.5354473655972769</v>
      </c>
      <c r="L24">
        <f t="shared" si="0"/>
        <v>40567.426175151108</v>
      </c>
      <c r="M24">
        <f t="shared" si="1"/>
        <v>495828.62329046527</v>
      </c>
      <c r="N24">
        <f t="shared" si="2"/>
        <v>1414348.5909753439</v>
      </c>
      <c r="O24">
        <f t="shared" si="4"/>
        <v>6.0120779466329726</v>
      </c>
      <c r="P24">
        <f t="shared" si="5"/>
        <v>73.481623372496102</v>
      </c>
      <c r="Q24">
        <f t="shared" si="6"/>
        <v>209.6059517293892</v>
      </c>
    </row>
    <row r="25" spans="1:20" x14ac:dyDescent="0.25">
      <c r="A25">
        <v>1927</v>
      </c>
      <c r="B25">
        <v>250673</v>
      </c>
      <c r="C25">
        <v>3053791</v>
      </c>
      <c r="D25">
        <v>8673654</v>
      </c>
      <c r="E25">
        <v>10652.203102500682</v>
      </c>
      <c r="F25">
        <f t="shared" si="3"/>
        <v>23.532502862356491</v>
      </c>
      <c r="G25">
        <f t="shared" si="7"/>
        <v>286.68163483318307</v>
      </c>
      <c r="H25">
        <f t="shared" si="8"/>
        <v>286.68163483318307</v>
      </c>
      <c r="I25">
        <v>0.11034481073956937</v>
      </c>
      <c r="J25">
        <v>1927</v>
      </c>
      <c r="K25">
        <v>6.5143126151816393</v>
      </c>
      <c r="L25">
        <f t="shared" si="0"/>
        <v>38480.345480474069</v>
      </c>
      <c r="M25">
        <f t="shared" si="1"/>
        <v>468781.77029501536</v>
      </c>
      <c r="N25">
        <f t="shared" si="2"/>
        <v>1331476.4753208195</v>
      </c>
      <c r="O25">
        <f t="shared" si="4"/>
        <v>2.5966895745751013</v>
      </c>
      <c r="P25">
        <f t="shared" si="5"/>
        <v>31.633830738177924</v>
      </c>
      <c r="Q25">
        <f t="shared" si="6"/>
        <v>89.849273417047812</v>
      </c>
    </row>
    <row r="26" spans="1:20" s="2" customFormat="1" x14ac:dyDescent="0.25">
      <c r="A26" s="2">
        <v>1932</v>
      </c>
      <c r="B26" s="2">
        <v>312066</v>
      </c>
      <c r="C26" s="2">
        <v>3214448</v>
      </c>
      <c r="D26" s="2">
        <v>9423329</v>
      </c>
      <c r="E26" s="2">
        <v>9544.7983498907724</v>
      </c>
      <c r="F26" s="2">
        <f t="shared" si="3"/>
        <v>32.694876157710674</v>
      </c>
      <c r="G26">
        <f t="shared" si="7"/>
        <v>336.77484658822414</v>
      </c>
      <c r="H26" s="2">
        <f t="shared" si="8"/>
        <v>336.77484658822414</v>
      </c>
      <c r="I26">
        <v>7.6184272537442338E-2</v>
      </c>
      <c r="J26" s="2">
        <v>1932</v>
      </c>
      <c r="K26">
        <v>6.092926663739898</v>
      </c>
      <c r="L26" s="2">
        <f t="shared" si="0"/>
        <v>51217.75088106031</v>
      </c>
      <c r="M26">
        <f t="shared" si="1"/>
        <v>527570.43985606427</v>
      </c>
      <c r="N26">
        <f t="shared" si="2"/>
        <v>1546601.4150605036</v>
      </c>
      <c r="O26">
        <f t="shared" si="4"/>
        <v>2.4908353557769556</v>
      </c>
      <c r="P26">
        <f t="shared" si="5"/>
        <v>25.656946696232602</v>
      </c>
      <c r="Q26">
        <f t="shared" si="6"/>
        <v>75.214733557383056</v>
      </c>
      <c r="S26"/>
      <c r="T26"/>
    </row>
    <row r="27" spans="1:20" x14ac:dyDescent="0.25">
      <c r="A27">
        <v>1937</v>
      </c>
      <c r="B27">
        <v>296376</v>
      </c>
      <c r="C27">
        <v>2937653</v>
      </c>
      <c r="D27">
        <v>7042234</v>
      </c>
      <c r="E27">
        <v>11451.562708709336</v>
      </c>
      <c r="F27">
        <f t="shared" si="3"/>
        <v>25.880834567197986</v>
      </c>
      <c r="G27">
        <f t="shared" si="7"/>
        <v>256.52856948212025</v>
      </c>
      <c r="H27">
        <f t="shared" si="8"/>
        <v>256.52856948212025</v>
      </c>
      <c r="I27">
        <v>7.6184272537442338E-2</v>
      </c>
      <c r="J27">
        <v>1937</v>
      </c>
      <c r="K27">
        <v>6.9938532596374694</v>
      </c>
      <c r="L27">
        <f t="shared" si="0"/>
        <v>42376.639743133936</v>
      </c>
      <c r="M27">
        <f t="shared" si="1"/>
        <v>420033.54816630442</v>
      </c>
      <c r="N27">
        <f t="shared" si="2"/>
        <v>1006917.6087296173</v>
      </c>
      <c r="O27">
        <f t="shared" si="4"/>
        <v>1.9717125541638698</v>
      </c>
      <c r="P27">
        <f t="shared" si="5"/>
        <v>19.543442451066063</v>
      </c>
      <c r="Q27">
        <f t="shared" si="6"/>
        <v>46.850153815287499</v>
      </c>
    </row>
    <row r="28" spans="1:20" x14ac:dyDescent="0.25">
      <c r="A28">
        <v>1942</v>
      </c>
      <c r="B28">
        <v>363853</v>
      </c>
      <c r="C28">
        <v>4495783</v>
      </c>
      <c r="D28" s="1">
        <v>14900000</v>
      </c>
      <c r="E28">
        <v>14778.046634735985</v>
      </c>
      <c r="F28">
        <f t="shared" si="3"/>
        <v>24.621183637677724</v>
      </c>
      <c r="G28">
        <f t="shared" si="7"/>
        <v>304.22038251203008</v>
      </c>
      <c r="H28">
        <f t="shared" si="8"/>
        <v>304.22038251203008</v>
      </c>
      <c r="I28">
        <v>5.1734787673369455E-2</v>
      </c>
      <c r="J28">
        <v>1942</v>
      </c>
      <c r="K28">
        <v>14.150694680548332</v>
      </c>
      <c r="L28">
        <f t="shared" si="0"/>
        <v>25712.730591251857</v>
      </c>
      <c r="M28">
        <f t="shared" si="1"/>
        <v>317707.5826658844</v>
      </c>
      <c r="N28">
        <f t="shared" si="2"/>
        <v>1052951.8399179138</v>
      </c>
      <c r="O28">
        <f t="shared" si="4"/>
        <v>1.2737717077622954</v>
      </c>
      <c r="P28">
        <f t="shared" si="5"/>
        <v>15.738776895171114</v>
      </c>
      <c r="Q28">
        <f t="shared" si="6"/>
        <v>52.161720380643281</v>
      </c>
    </row>
    <row r="29" spans="1:20" x14ac:dyDescent="0.25">
      <c r="A29">
        <v>1947</v>
      </c>
      <c r="B29">
        <v>1196213</v>
      </c>
      <c r="C29" s="1">
        <v>12200000</v>
      </c>
      <c r="D29" s="1">
        <v>32700000</v>
      </c>
      <c r="E29">
        <v>106788.6181399584</v>
      </c>
      <c r="F29">
        <f t="shared" si="3"/>
        <v>11.201690038092162</v>
      </c>
      <c r="G29">
        <f t="shared" si="7"/>
        <v>114.24438495880281</v>
      </c>
      <c r="H29">
        <f t="shared" si="8"/>
        <v>114.24438495880281</v>
      </c>
      <c r="I29">
        <v>5.5652783246313099E-2</v>
      </c>
      <c r="J29">
        <v>1947</v>
      </c>
      <c r="K29">
        <v>72.623829904976546</v>
      </c>
      <c r="L29">
        <f t="shared" si="0"/>
        <v>16471.356599688632</v>
      </c>
      <c r="M29">
        <f t="shared" si="1"/>
        <v>167988.93718443229</v>
      </c>
      <c r="N29">
        <f t="shared" si="2"/>
        <v>450265.42999433901</v>
      </c>
      <c r="O29">
        <f t="shared" si="4"/>
        <v>0.62340522768232787</v>
      </c>
      <c r="P29">
        <f t="shared" si="5"/>
        <v>6.3580179932206047</v>
      </c>
      <c r="Q29">
        <f t="shared" si="6"/>
        <v>17.041572817894572</v>
      </c>
    </row>
    <row r="30" spans="1:20" x14ac:dyDescent="0.25">
      <c r="A30">
        <v>1952</v>
      </c>
      <c r="B30">
        <v>3619324</v>
      </c>
      <c r="C30" s="1">
        <v>27500000</v>
      </c>
      <c r="D30" s="1">
        <v>80500000</v>
      </c>
      <c r="E30">
        <v>339479.02788704343</v>
      </c>
      <c r="F30">
        <f t="shared" si="3"/>
        <v>10.661406751772237</v>
      </c>
      <c r="G30">
        <f t="shared" si="7"/>
        <v>81.006476809961327</v>
      </c>
      <c r="H30">
        <f t="shared" si="8"/>
        <v>81.006476809961327</v>
      </c>
      <c r="I30">
        <v>0.12700549383025486</v>
      </c>
      <c r="J30">
        <v>1952</v>
      </c>
      <c r="K30">
        <v>186.53370998865222</v>
      </c>
      <c r="L30">
        <f t="shared" si="0"/>
        <v>19403.055888504987</v>
      </c>
      <c r="M30">
        <f t="shared" si="1"/>
        <v>147426.4356918273</v>
      </c>
      <c r="N30">
        <f t="shared" si="2"/>
        <v>431557.38447971264</v>
      </c>
      <c r="O30">
        <f t="shared" si="4"/>
        <v>1.3540572294340463</v>
      </c>
      <c r="P30">
        <f t="shared" si="5"/>
        <v>10.288267590698227</v>
      </c>
      <c r="Q30">
        <f t="shared" si="6"/>
        <v>30.116565129134813</v>
      </c>
    </row>
    <row r="31" spans="1:20" x14ac:dyDescent="0.25">
      <c r="A31">
        <v>1957</v>
      </c>
      <c r="B31">
        <v>6715722</v>
      </c>
      <c r="C31" s="1">
        <v>58500000</v>
      </c>
      <c r="D31" s="1">
        <v>176000000</v>
      </c>
      <c r="E31">
        <v>488830.95649879554</v>
      </c>
      <c r="F31">
        <f t="shared" si="3"/>
        <v>13.738332056751704</v>
      </c>
      <c r="G31">
        <f>C31/$E31</f>
        <v>119.67327196092612</v>
      </c>
      <c r="H31">
        <f>C31/$E31</f>
        <v>119.67327196092612</v>
      </c>
      <c r="I31">
        <v>0.10899195543470375</v>
      </c>
      <c r="J31">
        <v>1957</v>
      </c>
      <c r="K31">
        <v>199.36121353582666</v>
      </c>
      <c r="L31">
        <f t="shared" si="0"/>
        <v>33686.201447570624</v>
      </c>
      <c r="M31">
        <f>C31/$K31</f>
        <v>293437.21861668507</v>
      </c>
      <c r="N31">
        <f t="shared" si="2"/>
        <v>882819.66626558243</v>
      </c>
      <c r="O31">
        <f t="shared" si="4"/>
        <v>1.4973676752766436</v>
      </c>
      <c r="P31">
        <f>C31*$I31/$E31</f>
        <v>13.04342392429044</v>
      </c>
      <c r="Q31">
        <f>D31*$I31/$E31</f>
        <v>39.241754028634489</v>
      </c>
      <c r="R31">
        <f>787709.750566893/K31</f>
        <v>3951.1685176682367</v>
      </c>
    </row>
    <row r="32" spans="1:20" x14ac:dyDescent="0.25">
      <c r="L32">
        <f>L31/L9</f>
        <v>0.70571012241946884</v>
      </c>
      <c r="N32">
        <f>N31/N9</f>
        <v>0.56866704618252961</v>
      </c>
      <c r="R32">
        <f>R31/R9</f>
        <v>6.0006644790351578</v>
      </c>
    </row>
    <row r="36" spans="1:19" ht="15.75" thickBot="1" x14ac:dyDescent="0.3"/>
    <row r="37" spans="1:19" ht="40.5" customHeight="1" thickTop="1" x14ac:dyDescent="0.25">
      <c r="A37" s="90" t="s">
        <v>183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2"/>
      <c r="P37" s="93"/>
      <c r="Q37" s="5"/>
      <c r="R37" s="5"/>
      <c r="S37" s="5"/>
    </row>
    <row r="38" spans="1:19" ht="15.75" thickBot="1" x14ac:dyDescent="0.3"/>
    <row r="39" spans="1:19" ht="16.5" thickTop="1" x14ac:dyDescent="0.25">
      <c r="A39" s="6"/>
      <c r="B39" s="94" t="s">
        <v>184</v>
      </c>
      <c r="C39" s="95"/>
      <c r="D39" s="95"/>
      <c r="E39" s="96"/>
      <c r="F39" s="94" t="s">
        <v>185</v>
      </c>
      <c r="G39" s="97"/>
      <c r="H39" s="97"/>
      <c r="I39" s="98"/>
      <c r="J39" s="99" t="s">
        <v>186</v>
      </c>
      <c r="K39" s="100"/>
      <c r="L39" s="100"/>
      <c r="M39" s="101"/>
      <c r="O39" s="88" t="s">
        <v>187</v>
      </c>
      <c r="P39" s="89" t="s">
        <v>188</v>
      </c>
      <c r="Q39" s="81" t="s">
        <v>189</v>
      </c>
    </row>
    <row r="40" spans="1:19" ht="15" customHeight="1" x14ac:dyDescent="0.25">
      <c r="A40" s="102"/>
      <c r="B40" s="83" t="s">
        <v>190</v>
      </c>
      <c r="C40" s="85" t="s">
        <v>192</v>
      </c>
      <c r="D40" s="38"/>
      <c r="E40" s="87" t="s">
        <v>193</v>
      </c>
      <c r="F40" s="83" t="s">
        <v>190</v>
      </c>
      <c r="G40" s="85" t="s">
        <v>191</v>
      </c>
      <c r="H40" s="85" t="s">
        <v>194</v>
      </c>
      <c r="I40" s="87" t="s">
        <v>195</v>
      </c>
      <c r="J40" s="83" t="s">
        <v>190</v>
      </c>
      <c r="K40" s="85" t="s">
        <v>191</v>
      </c>
      <c r="L40" s="85" t="s">
        <v>196</v>
      </c>
      <c r="M40" s="87" t="s">
        <v>195</v>
      </c>
      <c r="O40" s="84"/>
      <c r="P40" s="86"/>
      <c r="Q40" s="82"/>
    </row>
    <row r="41" spans="1:19" x14ac:dyDescent="0.25">
      <c r="A41" s="103"/>
      <c r="B41" s="104"/>
      <c r="C41" s="105"/>
      <c r="D41" s="39"/>
      <c r="E41" s="82"/>
      <c r="F41" s="84"/>
      <c r="G41" s="86"/>
      <c r="H41" s="86"/>
      <c r="I41" s="82"/>
      <c r="J41" s="84"/>
      <c r="K41" s="86"/>
      <c r="L41" s="86"/>
      <c r="M41" s="82"/>
      <c r="O41" s="84"/>
      <c r="P41" s="86"/>
      <c r="Q41" s="82"/>
    </row>
    <row r="42" spans="1:19" ht="94.5" x14ac:dyDescent="0.25">
      <c r="A42" s="7" t="s">
        <v>0</v>
      </c>
      <c r="B42" s="8" t="s">
        <v>197</v>
      </c>
      <c r="C42" s="9" t="s">
        <v>198</v>
      </c>
      <c r="D42" s="9"/>
      <c r="E42" s="10" t="s">
        <v>199</v>
      </c>
      <c r="F42" s="11" t="s">
        <v>200</v>
      </c>
      <c r="G42" s="12" t="s">
        <v>201</v>
      </c>
      <c r="H42" s="12" t="s">
        <v>202</v>
      </c>
      <c r="I42" s="13" t="s">
        <v>203</v>
      </c>
      <c r="J42" s="11" t="s">
        <v>204</v>
      </c>
      <c r="K42" s="12" t="s">
        <v>205</v>
      </c>
      <c r="L42" s="12" t="s">
        <v>206</v>
      </c>
      <c r="M42" s="13" t="s">
        <v>207</v>
      </c>
      <c r="N42" s="7" t="s">
        <v>0</v>
      </c>
      <c r="O42" s="14" t="s">
        <v>437</v>
      </c>
      <c r="P42" s="15" t="s">
        <v>208</v>
      </c>
      <c r="Q42" s="10" t="s">
        <v>209</v>
      </c>
    </row>
    <row r="43" spans="1:19" ht="16.5" x14ac:dyDescent="0.3">
      <c r="A43" s="16">
        <v>1872</v>
      </c>
      <c r="B43" s="17">
        <v>70298.37</v>
      </c>
      <c r="C43" s="15">
        <v>145023</v>
      </c>
      <c r="D43" s="15">
        <v>2.0629650000000002</v>
      </c>
      <c r="E43" s="18">
        <v>0.31331110000000001</v>
      </c>
      <c r="F43" s="19">
        <v>136495</v>
      </c>
      <c r="G43" s="20">
        <v>429655.9</v>
      </c>
      <c r="H43" s="15">
        <v>4.6216379999999999</v>
      </c>
      <c r="I43" s="21">
        <v>3.1477780000000002</v>
      </c>
      <c r="J43" s="19">
        <v>38829.629999999997</v>
      </c>
      <c r="K43" s="20">
        <v>9713.4189999999999</v>
      </c>
      <c r="L43" s="15">
        <v>0.63287689999999996</v>
      </c>
      <c r="M43" s="21">
        <v>0.25015480000000001</v>
      </c>
      <c r="N43" s="16">
        <v>1872</v>
      </c>
      <c r="O43" s="16">
        <v>8.9252525503828631E-2</v>
      </c>
      <c r="P43" s="22">
        <v>0.60834125449139154</v>
      </c>
      <c r="Q43" s="23">
        <v>0.70322392400917833</v>
      </c>
    </row>
    <row r="44" spans="1:19" ht="16.5" x14ac:dyDescent="0.3">
      <c r="A44" s="16">
        <v>1882</v>
      </c>
      <c r="B44" s="17">
        <v>82041.5</v>
      </c>
      <c r="C44" s="15">
        <v>160358.1</v>
      </c>
      <c r="D44" s="15">
        <v>1.9545969999999999</v>
      </c>
      <c r="E44" s="18">
        <v>0.35313309999999998</v>
      </c>
      <c r="F44" s="19">
        <v>138529.79999999999</v>
      </c>
      <c r="G44" s="20">
        <v>416025.9</v>
      </c>
      <c r="H44" s="15">
        <v>3.952153</v>
      </c>
      <c r="I44" s="21">
        <v>3.003152</v>
      </c>
      <c r="J44" s="19">
        <v>49328.1</v>
      </c>
      <c r="K44" s="20">
        <v>12296.16</v>
      </c>
      <c r="L44" s="15">
        <v>0.69252899999999995</v>
      </c>
      <c r="M44" s="21">
        <v>0.24927299999999999</v>
      </c>
      <c r="N44" s="16">
        <v>1882</v>
      </c>
      <c r="O44" s="16">
        <v>9.0398511097099621E-2</v>
      </c>
      <c r="P44" s="22">
        <v>0.59627697831438953</v>
      </c>
      <c r="Q44" s="23">
        <v>0.69322765451002222</v>
      </c>
    </row>
    <row r="45" spans="1:19" ht="16.5" x14ac:dyDescent="0.3">
      <c r="A45" s="16">
        <v>1892</v>
      </c>
      <c r="B45" s="17">
        <v>105830</v>
      </c>
      <c r="C45" s="15">
        <v>184285.1</v>
      </c>
      <c r="D45" s="15">
        <v>1.7413320000000001</v>
      </c>
      <c r="E45" s="18">
        <v>0.31869769999999997</v>
      </c>
      <c r="F45" s="19">
        <v>187307.5</v>
      </c>
      <c r="G45" s="20">
        <v>524424.1</v>
      </c>
      <c r="H45" s="15">
        <v>4.7230920000000003</v>
      </c>
      <c r="I45" s="21">
        <v>2.799804</v>
      </c>
      <c r="J45" s="19">
        <v>65455.09</v>
      </c>
      <c r="K45" s="20">
        <v>15734.42</v>
      </c>
      <c r="L45" s="15">
        <v>0.86913700000000005</v>
      </c>
      <c r="M45" s="21">
        <v>0.24038499999999999</v>
      </c>
      <c r="N45" s="16">
        <v>1892</v>
      </c>
      <c r="O45" s="16">
        <v>8.3195744593974594E-2</v>
      </c>
      <c r="P45" s="22">
        <v>0.56405999662430306</v>
      </c>
      <c r="Q45" s="23">
        <v>0.66535354793457424</v>
      </c>
    </row>
    <row r="46" spans="1:19" ht="16.5" x14ac:dyDescent="0.3">
      <c r="A46" s="16">
        <v>1897</v>
      </c>
      <c r="B46" s="17">
        <v>107026.8</v>
      </c>
      <c r="C46" s="15">
        <v>193328.1</v>
      </c>
      <c r="D46" s="15">
        <v>1.806352</v>
      </c>
      <c r="E46" s="18">
        <v>0.30063970000000001</v>
      </c>
      <c r="F46" s="19">
        <v>225572.3</v>
      </c>
      <c r="G46" s="20">
        <v>582158.80000000005</v>
      </c>
      <c r="H46" s="15">
        <v>5.3194030000000003</v>
      </c>
      <c r="I46" s="21">
        <v>2.5808080000000002</v>
      </c>
      <c r="J46" s="19">
        <v>52235.3</v>
      </c>
      <c r="K46" s="20">
        <v>13611.36</v>
      </c>
      <c r="L46" s="15">
        <v>0.68063549999999995</v>
      </c>
      <c r="M46" s="21">
        <v>0.26057780000000003</v>
      </c>
      <c r="N46" s="16">
        <v>1897</v>
      </c>
      <c r="O46" s="16">
        <v>7.9330256447735364E-2</v>
      </c>
      <c r="P46" s="22">
        <v>0.63363558099756323</v>
      </c>
      <c r="Q46" s="23">
        <v>0.72257820857316113</v>
      </c>
    </row>
    <row r="47" spans="1:19" ht="16.5" x14ac:dyDescent="0.3">
      <c r="A47" s="16">
        <v>1907</v>
      </c>
      <c r="B47" s="17">
        <v>110248.5</v>
      </c>
      <c r="C47" s="15">
        <v>192923.1</v>
      </c>
      <c r="D47" s="15">
        <v>1.7498929999999999</v>
      </c>
      <c r="E47" s="18">
        <v>0.33772960000000002</v>
      </c>
      <c r="F47" s="19">
        <v>203067.5</v>
      </c>
      <c r="G47" s="20">
        <v>519601.2</v>
      </c>
      <c r="H47" s="15">
        <v>4.7352809999999996</v>
      </c>
      <c r="I47" s="21">
        <v>2.5587610000000001</v>
      </c>
      <c r="J47" s="19">
        <v>59389.3</v>
      </c>
      <c r="K47" s="20">
        <v>13923.1</v>
      </c>
      <c r="L47" s="15">
        <v>0.82921219999999995</v>
      </c>
      <c r="M47" s="21">
        <v>0.2344379</v>
      </c>
      <c r="N47" s="16">
        <v>1907</v>
      </c>
      <c r="O47" s="16">
        <v>9.3061561033987564E-2</v>
      </c>
      <c r="P47" s="22">
        <v>0.62206656369927948</v>
      </c>
      <c r="Q47" s="23">
        <v>0.7057035928311044</v>
      </c>
    </row>
    <row r="48" spans="1:19" ht="16.5" x14ac:dyDescent="0.3">
      <c r="A48" s="16">
        <v>1912</v>
      </c>
      <c r="B48" s="17">
        <v>123752.7</v>
      </c>
      <c r="C48" s="15">
        <v>189352.6</v>
      </c>
      <c r="D48" s="15">
        <v>1.530089</v>
      </c>
      <c r="E48" s="18">
        <v>0.2799218</v>
      </c>
      <c r="F48" s="19">
        <v>269788.3</v>
      </c>
      <c r="G48" s="24">
        <v>608709.80000000005</v>
      </c>
      <c r="H48" s="15">
        <v>5.533283</v>
      </c>
      <c r="I48" s="21">
        <v>2.2562500000000001</v>
      </c>
      <c r="J48" s="19">
        <v>63412.84</v>
      </c>
      <c r="K48" s="20">
        <v>16080.09</v>
      </c>
      <c r="L48" s="15">
        <v>0.93226980000000004</v>
      </c>
      <c r="M48" s="21">
        <v>0.25357790000000002</v>
      </c>
      <c r="N48" s="16">
        <v>1912</v>
      </c>
      <c r="O48" s="16">
        <v>7.8312221142365093E-2</v>
      </c>
      <c r="P48" s="22">
        <v>0.61024629406016995</v>
      </c>
      <c r="Q48" s="23">
        <v>0.70381130123203772</v>
      </c>
    </row>
    <row r="49" spans="1:17" ht="16.5" x14ac:dyDescent="0.3">
      <c r="A49" s="16">
        <v>1922</v>
      </c>
      <c r="B49" s="17">
        <v>130598.7</v>
      </c>
      <c r="C49" s="15">
        <v>196823.1</v>
      </c>
      <c r="D49" s="15">
        <v>1.5070840000000001</v>
      </c>
      <c r="E49" s="18">
        <v>0.31952659999999999</v>
      </c>
      <c r="F49" s="19">
        <v>213730.8</v>
      </c>
      <c r="G49" s="20">
        <v>546079.9</v>
      </c>
      <c r="H49" s="15">
        <v>2.9032779999999998</v>
      </c>
      <c r="I49" s="21">
        <v>2.554989</v>
      </c>
      <c r="J49" s="19">
        <v>88703.82</v>
      </c>
      <c r="K49" s="20">
        <v>20813.39</v>
      </c>
      <c r="L49" s="15">
        <v>0.65494980000000003</v>
      </c>
      <c r="M49" s="21">
        <v>0.23463919999999999</v>
      </c>
      <c r="N49" s="16">
        <v>1922</v>
      </c>
      <c r="O49" s="16">
        <v>0.10353710431430795</v>
      </c>
      <c r="P49" s="22">
        <v>0.52292002783549907</v>
      </c>
      <c r="Q49" s="23">
        <v>0.63136642323473358</v>
      </c>
    </row>
    <row r="50" spans="1:17" ht="16.5" x14ac:dyDescent="0.3">
      <c r="A50" s="16">
        <v>1927</v>
      </c>
      <c r="B50" s="17">
        <v>227674</v>
      </c>
      <c r="C50" s="15">
        <v>299047</v>
      </c>
      <c r="D50" s="15">
        <v>1.313488</v>
      </c>
      <c r="E50" s="18">
        <v>0.25156109999999998</v>
      </c>
      <c r="F50" s="19">
        <v>430746</v>
      </c>
      <c r="G50" s="24">
        <v>1013372</v>
      </c>
      <c r="H50" s="15">
        <v>2.628968</v>
      </c>
      <c r="I50" s="21">
        <v>2.352598</v>
      </c>
      <c r="J50" s="19">
        <v>152197.5</v>
      </c>
      <c r="K50" s="20">
        <v>33551.5</v>
      </c>
      <c r="L50" s="15">
        <v>0.59650009999999998</v>
      </c>
      <c r="M50" s="21">
        <v>0.22044710000000001</v>
      </c>
      <c r="N50" s="16">
        <v>1927</v>
      </c>
      <c r="O50" s="16">
        <v>8.5960576884422102E-2</v>
      </c>
      <c r="P50" s="22">
        <v>0.47593900744309842</v>
      </c>
      <c r="Q50" s="23">
        <v>0.58623376114070991</v>
      </c>
    </row>
    <row r="51" spans="1:17" ht="16.5" x14ac:dyDescent="0.3">
      <c r="A51" s="16">
        <v>1932</v>
      </c>
      <c r="B51" s="17">
        <v>235784</v>
      </c>
      <c r="C51" s="15">
        <v>365821.2</v>
      </c>
      <c r="D51" s="15">
        <v>1.5515099999999999</v>
      </c>
      <c r="E51" s="18">
        <v>0.26174779999999997</v>
      </c>
      <c r="F51" s="19">
        <v>466480.7</v>
      </c>
      <c r="G51" s="24">
        <v>1270540</v>
      </c>
      <c r="H51" s="15">
        <v>2.155154</v>
      </c>
      <c r="I51" s="21">
        <v>2.7236699999999998</v>
      </c>
      <c r="J51" s="19">
        <v>149239</v>
      </c>
      <c r="K51" s="20">
        <v>26419.47</v>
      </c>
      <c r="L51" s="15">
        <v>0.35370859999999998</v>
      </c>
      <c r="M51" s="21">
        <v>0.17702789999999999</v>
      </c>
      <c r="N51" s="16">
        <v>1932</v>
      </c>
      <c r="O51" s="16">
        <v>9.9833706554102439E-2</v>
      </c>
      <c r="P51" s="22">
        <v>0.51784810236258605</v>
      </c>
      <c r="Q51" s="23">
        <v>0.60056886310264479</v>
      </c>
    </row>
    <row r="52" spans="1:17" ht="16.5" x14ac:dyDescent="0.3">
      <c r="A52" s="16">
        <v>1937</v>
      </c>
      <c r="B52" s="17">
        <v>228817.1</v>
      </c>
      <c r="C52" s="15">
        <v>431997.7</v>
      </c>
      <c r="D52" s="15">
        <v>1.887961</v>
      </c>
      <c r="E52" s="18">
        <v>0.22735639999999999</v>
      </c>
      <c r="F52" s="19">
        <v>531372.80000000005</v>
      </c>
      <c r="G52" s="24">
        <v>1664954</v>
      </c>
      <c r="H52" s="15">
        <v>2.2000139999999999</v>
      </c>
      <c r="I52" s="21">
        <v>3.1333069999999998</v>
      </c>
      <c r="J52" s="19">
        <v>129935.9</v>
      </c>
      <c r="K52" s="20">
        <v>29043.14</v>
      </c>
      <c r="L52" s="15">
        <v>0.21212139999999999</v>
      </c>
      <c r="M52" s="21">
        <v>0.223519</v>
      </c>
      <c r="N52" s="16">
        <v>1937</v>
      </c>
      <c r="O52" s="16">
        <v>9.6051734213313769E-2</v>
      </c>
      <c r="P52" s="22">
        <v>0.52798067480935651</v>
      </c>
      <c r="Q52" s="23">
        <v>0.62605025197340591</v>
      </c>
    </row>
    <row r="53" spans="1:17" ht="16.5" x14ac:dyDescent="0.3">
      <c r="A53" s="16">
        <v>1942</v>
      </c>
      <c r="B53" s="17">
        <v>448392.5</v>
      </c>
      <c r="C53" s="15">
        <v>744917.4</v>
      </c>
      <c r="D53" s="15">
        <v>1.6613070000000001</v>
      </c>
      <c r="E53" s="18">
        <v>0.23884459999999999</v>
      </c>
      <c r="F53" s="19">
        <v>1095525</v>
      </c>
      <c r="G53" s="24">
        <v>2788404</v>
      </c>
      <c r="H53" s="15">
        <v>1.979285</v>
      </c>
      <c r="I53" s="21">
        <v>2.5452689999999998</v>
      </c>
      <c r="J53" s="19">
        <v>224783.3</v>
      </c>
      <c r="K53" s="20">
        <v>38813.39</v>
      </c>
      <c r="L53" s="15">
        <v>0.26478020000000002</v>
      </c>
      <c r="M53" s="21">
        <v>0.1726703</v>
      </c>
      <c r="N53" s="16">
        <v>1942</v>
      </c>
      <c r="O53" s="16">
        <v>7.3162159810193611E-2</v>
      </c>
      <c r="P53" s="22">
        <v>0.58355175524791336</v>
      </c>
      <c r="Q53" s="23">
        <v>0.64943827518481245</v>
      </c>
    </row>
    <row r="54" spans="1:17" ht="16.5" x14ac:dyDescent="0.3">
      <c r="A54" s="16">
        <v>1947</v>
      </c>
      <c r="B54" s="17">
        <v>786862.5</v>
      </c>
      <c r="C54" s="15">
        <v>844959.9</v>
      </c>
      <c r="D54" s="15">
        <v>1.073834</v>
      </c>
      <c r="E54" s="18">
        <v>0.22771440000000001</v>
      </c>
      <c r="F54" s="19">
        <v>1375763</v>
      </c>
      <c r="G54" s="24">
        <v>3095774</v>
      </c>
      <c r="H54" s="15">
        <v>0.77409439999999996</v>
      </c>
      <c r="I54" s="21">
        <v>2.2502239999999998</v>
      </c>
      <c r="J54" s="19">
        <v>578983.69999999995</v>
      </c>
      <c r="K54" s="20">
        <v>50433.75</v>
      </c>
      <c r="L54" s="15">
        <v>0.2689088</v>
      </c>
      <c r="M54" s="21">
        <v>8.7107400000000001E-2</v>
      </c>
      <c r="N54" s="16">
        <v>1947</v>
      </c>
      <c r="O54" s="16">
        <v>0.10219740514075888</v>
      </c>
      <c r="P54" s="22">
        <v>0.39813950478921029</v>
      </c>
      <c r="Q54" s="23">
        <v>0.44763895212467231</v>
      </c>
    </row>
    <row r="55" spans="1:17" ht="17.25" thickBot="1" x14ac:dyDescent="0.35">
      <c r="A55" s="25">
        <v>1952</v>
      </c>
      <c r="B55" s="26">
        <v>2080815</v>
      </c>
      <c r="C55" s="27">
        <v>1920935</v>
      </c>
      <c r="D55" s="27">
        <v>0.92316500000000001</v>
      </c>
      <c r="E55" s="28">
        <v>0.20826910000000001</v>
      </c>
      <c r="F55" s="29">
        <v>3627468</v>
      </c>
      <c r="G55" s="30">
        <v>7205725</v>
      </c>
      <c r="H55" s="27">
        <v>0.4274849</v>
      </c>
      <c r="I55" s="31">
        <v>1.986434</v>
      </c>
      <c r="J55" s="29">
        <v>1613871</v>
      </c>
      <c r="K55" s="32">
        <v>325427.20000000001</v>
      </c>
      <c r="L55" s="27">
        <v>0.17547450000000001</v>
      </c>
      <c r="M55" s="31">
        <v>0.20164380000000001</v>
      </c>
      <c r="N55" s="25">
        <v>1952</v>
      </c>
      <c r="O55" s="25">
        <v>7.9044848294357442E-2</v>
      </c>
      <c r="P55" s="22">
        <v>0.3630738415663094</v>
      </c>
      <c r="Q55" s="23">
        <v>0.48689588722653387</v>
      </c>
    </row>
    <row r="56" spans="1:17" ht="17.25" thickTop="1" x14ac:dyDescent="0.3">
      <c r="A56" s="33">
        <v>1957</v>
      </c>
      <c r="B56" s="34">
        <v>4872282</v>
      </c>
      <c r="C56" s="15">
        <v>5062475</v>
      </c>
      <c r="D56" s="15">
        <v>1.0390360000000001</v>
      </c>
      <c r="E56" s="35">
        <v>0.24567610000000001</v>
      </c>
      <c r="F56" s="36">
        <v>9710245</v>
      </c>
      <c r="G56" s="20">
        <v>17300000</v>
      </c>
      <c r="H56" s="20">
        <v>0.37833870000000003</v>
      </c>
      <c r="I56" s="15">
        <v>1.7842629999999999</v>
      </c>
      <c r="J56" s="20">
        <v>3136129</v>
      </c>
      <c r="K56" s="20">
        <v>661715.6</v>
      </c>
      <c r="L56" s="15">
        <v>0.16589950000000001</v>
      </c>
      <c r="M56" s="23">
        <v>0.21099760000000001</v>
      </c>
      <c r="N56" s="33">
        <v>1957</v>
      </c>
      <c r="O56" s="23">
        <v>0.10753317105253332</v>
      </c>
      <c r="P56" s="12">
        <v>0.48962172584519947</v>
      </c>
      <c r="Q56" s="13">
        <v>0.59206815486610587</v>
      </c>
    </row>
  </sheetData>
  <mergeCells count="19">
    <mergeCell ref="I40:I41"/>
    <mergeCell ref="A37:P37"/>
    <mergeCell ref="B39:E39"/>
    <mergeCell ref="F39:I39"/>
    <mergeCell ref="J39:M39"/>
    <mergeCell ref="A40:A41"/>
    <mergeCell ref="B40:B41"/>
    <mergeCell ref="C40:C41"/>
    <mergeCell ref="E40:E41"/>
    <mergeCell ref="F40:F41"/>
    <mergeCell ref="G40:G41"/>
    <mergeCell ref="H40:H41"/>
    <mergeCell ref="Q39:Q41"/>
    <mergeCell ref="J40:J41"/>
    <mergeCell ref="K40:K41"/>
    <mergeCell ref="L40:L41"/>
    <mergeCell ref="M40:M41"/>
    <mergeCell ref="O39:O41"/>
    <mergeCell ref="P39:P41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51"/>
  <sheetViews>
    <sheetView workbookViewId="0">
      <pane xSplit="2" ySplit="1" topLeftCell="C95" activePane="bottomRight" state="frozen"/>
      <selection pane="topRight" activeCell="B1" sqref="B1"/>
      <selection pane="bottomLeft" activeCell="A3" sqref="A3"/>
      <selection pane="bottomRight" activeCell="B110" sqref="B110"/>
    </sheetView>
  </sheetViews>
  <sheetFormatPr defaultColWidth="8.85546875" defaultRowHeight="15" x14ac:dyDescent="0.25"/>
  <cols>
    <col min="3" max="43" width="5" customWidth="1"/>
    <col min="44" max="70" width="5.42578125" customWidth="1"/>
    <col min="71" max="87" width="5.140625" customWidth="1"/>
    <col min="88" max="104" width="6.5703125" customWidth="1"/>
    <col min="105" max="122" width="5.5703125" customWidth="1"/>
    <col min="123" max="132" width="5.140625" customWidth="1"/>
    <col min="133" max="139" width="4.85546875" customWidth="1"/>
    <col min="140" max="147" width="6.28515625" customWidth="1"/>
  </cols>
  <sheetData>
    <row r="1" spans="1:152" x14ac:dyDescent="0.25">
      <c r="B1" t="s">
        <v>0</v>
      </c>
      <c r="C1">
        <v>1842</v>
      </c>
      <c r="D1">
        <v>1843</v>
      </c>
      <c r="E1">
        <v>1844</v>
      </c>
      <c r="F1">
        <v>1845</v>
      </c>
      <c r="G1">
        <v>1846</v>
      </c>
      <c r="H1">
        <v>1847</v>
      </c>
      <c r="I1">
        <v>1848</v>
      </c>
      <c r="J1">
        <v>1849</v>
      </c>
      <c r="K1">
        <v>1850</v>
      </c>
      <c r="L1">
        <v>1851</v>
      </c>
      <c r="M1">
        <v>1852</v>
      </c>
      <c r="N1">
        <v>1853</v>
      </c>
      <c r="O1">
        <v>1854</v>
      </c>
      <c r="P1">
        <v>1855</v>
      </c>
      <c r="Q1">
        <v>1856</v>
      </c>
      <c r="R1">
        <v>1857</v>
      </c>
      <c r="S1">
        <v>1858</v>
      </c>
      <c r="T1">
        <v>1859</v>
      </c>
      <c r="U1">
        <v>1860</v>
      </c>
      <c r="V1">
        <v>1861</v>
      </c>
      <c r="W1">
        <v>1862</v>
      </c>
      <c r="X1">
        <v>1863</v>
      </c>
      <c r="Y1">
        <v>1864</v>
      </c>
      <c r="Z1">
        <v>1865</v>
      </c>
      <c r="AA1">
        <v>1866</v>
      </c>
      <c r="AB1">
        <v>1867</v>
      </c>
      <c r="AC1">
        <v>1868</v>
      </c>
      <c r="AD1">
        <v>1869</v>
      </c>
      <c r="AE1">
        <v>1870</v>
      </c>
      <c r="AF1">
        <v>1871</v>
      </c>
      <c r="AG1">
        <v>1872</v>
      </c>
      <c r="AH1">
        <v>1873</v>
      </c>
      <c r="AI1">
        <v>1874</v>
      </c>
      <c r="AJ1">
        <v>1875</v>
      </c>
      <c r="AK1">
        <v>1876</v>
      </c>
      <c r="AL1">
        <v>1877</v>
      </c>
      <c r="AM1">
        <v>1878</v>
      </c>
      <c r="AN1">
        <v>1879</v>
      </c>
      <c r="AO1">
        <v>1880</v>
      </c>
      <c r="AP1">
        <v>1881</v>
      </c>
      <c r="AQ1">
        <v>1882</v>
      </c>
      <c r="AR1">
        <v>1883</v>
      </c>
      <c r="AS1">
        <v>1884</v>
      </c>
      <c r="AT1">
        <v>1885</v>
      </c>
      <c r="AU1">
        <v>1886</v>
      </c>
      <c r="AV1">
        <v>1887</v>
      </c>
      <c r="AW1">
        <v>1888</v>
      </c>
      <c r="AX1">
        <v>1889</v>
      </c>
      <c r="AY1">
        <v>1890</v>
      </c>
      <c r="AZ1">
        <v>1891</v>
      </c>
      <c r="BA1">
        <v>1892</v>
      </c>
      <c r="BB1">
        <v>1893</v>
      </c>
      <c r="BC1">
        <v>1894</v>
      </c>
      <c r="BD1">
        <v>1895</v>
      </c>
      <c r="BE1">
        <v>1896</v>
      </c>
      <c r="BF1">
        <v>1897</v>
      </c>
      <c r="BG1">
        <v>1898</v>
      </c>
      <c r="BH1">
        <v>1899</v>
      </c>
      <c r="BI1">
        <v>1900</v>
      </c>
      <c r="BJ1">
        <v>1901</v>
      </c>
      <c r="BK1">
        <v>1902</v>
      </c>
      <c r="BL1">
        <v>1903</v>
      </c>
      <c r="BM1">
        <v>1904</v>
      </c>
      <c r="BN1">
        <v>1905</v>
      </c>
      <c r="BO1">
        <v>1906</v>
      </c>
      <c r="BP1">
        <v>1907</v>
      </c>
      <c r="BQ1">
        <v>1908</v>
      </c>
      <c r="BR1">
        <v>1909</v>
      </c>
      <c r="BS1">
        <v>1910</v>
      </c>
      <c r="BT1">
        <v>1911</v>
      </c>
      <c r="BU1">
        <v>1912</v>
      </c>
      <c r="BV1">
        <v>1913</v>
      </c>
      <c r="BW1">
        <v>1914</v>
      </c>
      <c r="BX1">
        <v>1915</v>
      </c>
      <c r="BY1">
        <v>1916</v>
      </c>
      <c r="BZ1">
        <v>1917</v>
      </c>
      <c r="CA1">
        <v>1918</v>
      </c>
      <c r="CB1">
        <v>1919</v>
      </c>
      <c r="CC1">
        <v>1920</v>
      </c>
      <c r="CD1">
        <v>1921</v>
      </c>
      <c r="CE1">
        <v>1922</v>
      </c>
      <c r="CF1">
        <v>1923</v>
      </c>
      <c r="CG1">
        <v>1924</v>
      </c>
      <c r="CH1">
        <v>1925</v>
      </c>
      <c r="CI1">
        <v>1926</v>
      </c>
      <c r="CJ1">
        <v>1927</v>
      </c>
      <c r="CK1">
        <v>1928</v>
      </c>
      <c r="CL1">
        <v>1929</v>
      </c>
      <c r="CM1">
        <v>1930</v>
      </c>
      <c r="CN1">
        <v>1931</v>
      </c>
      <c r="CO1">
        <v>1932</v>
      </c>
      <c r="CP1">
        <v>1933</v>
      </c>
      <c r="CQ1">
        <v>1934</v>
      </c>
      <c r="CR1">
        <v>1935</v>
      </c>
      <c r="CS1">
        <v>1936</v>
      </c>
      <c r="CT1">
        <v>1937</v>
      </c>
      <c r="CU1">
        <v>1938</v>
      </c>
      <c r="CV1">
        <v>1939</v>
      </c>
      <c r="CW1">
        <v>1940</v>
      </c>
      <c r="CX1">
        <v>1941</v>
      </c>
      <c r="CY1">
        <v>1942</v>
      </c>
      <c r="CZ1">
        <v>1943</v>
      </c>
      <c r="DA1">
        <v>1944</v>
      </c>
      <c r="DB1">
        <v>1945</v>
      </c>
      <c r="DC1">
        <v>1946</v>
      </c>
      <c r="DD1">
        <v>1947</v>
      </c>
      <c r="DE1">
        <v>1948</v>
      </c>
      <c r="DF1">
        <v>1949</v>
      </c>
      <c r="DG1">
        <v>1950</v>
      </c>
      <c r="DH1">
        <v>1951</v>
      </c>
      <c r="DI1">
        <v>1952</v>
      </c>
      <c r="DJ1">
        <v>1953</v>
      </c>
      <c r="DK1">
        <v>1954</v>
      </c>
      <c r="DL1">
        <v>1955</v>
      </c>
      <c r="DM1">
        <v>1956</v>
      </c>
      <c r="DN1">
        <v>1957</v>
      </c>
      <c r="DO1">
        <v>1958</v>
      </c>
      <c r="DP1">
        <v>1959</v>
      </c>
      <c r="DQ1">
        <v>1960</v>
      </c>
      <c r="DR1">
        <v>1961</v>
      </c>
      <c r="DS1">
        <v>1962</v>
      </c>
      <c r="DT1">
        <v>1963</v>
      </c>
      <c r="DU1">
        <v>1964</v>
      </c>
      <c r="DV1">
        <v>1965</v>
      </c>
      <c r="DW1">
        <v>1966</v>
      </c>
      <c r="DX1">
        <v>1967</v>
      </c>
      <c r="DY1">
        <v>1968</v>
      </c>
      <c r="DZ1">
        <v>1969</v>
      </c>
      <c r="EA1">
        <v>1970</v>
      </c>
      <c r="EB1">
        <v>1971</v>
      </c>
      <c r="EC1">
        <v>1972</v>
      </c>
      <c r="ED1">
        <v>1973</v>
      </c>
      <c r="EE1">
        <v>1974</v>
      </c>
      <c r="EF1">
        <v>1975</v>
      </c>
      <c r="EG1">
        <v>1976</v>
      </c>
      <c r="EH1">
        <v>1977</v>
      </c>
      <c r="EI1">
        <v>1978</v>
      </c>
      <c r="EJ1">
        <v>1979</v>
      </c>
      <c r="EK1">
        <v>1980</v>
      </c>
      <c r="EL1">
        <v>1981</v>
      </c>
      <c r="EM1">
        <v>1982</v>
      </c>
      <c r="EN1">
        <v>1983</v>
      </c>
      <c r="EO1">
        <v>1984</v>
      </c>
      <c r="EP1">
        <v>1985</v>
      </c>
      <c r="EQ1">
        <v>1986</v>
      </c>
      <c r="ER1">
        <v>1987</v>
      </c>
      <c r="ES1">
        <v>1988</v>
      </c>
      <c r="ET1">
        <v>1989</v>
      </c>
    </row>
    <row r="2" spans="1:152" x14ac:dyDescent="0.25">
      <c r="A2" t="s">
        <v>6</v>
      </c>
      <c r="B2">
        <v>1842</v>
      </c>
      <c r="C2">
        <v>26.425239999999999</v>
      </c>
      <c r="D2">
        <v>27.55292</v>
      </c>
      <c r="E2">
        <v>26.468779999999999</v>
      </c>
      <c r="F2">
        <v>27.19885</v>
      </c>
      <c r="G2">
        <v>27.80049</v>
      </c>
      <c r="H2">
        <v>29.026520000000001</v>
      </c>
      <c r="I2">
        <v>29.668579999999999</v>
      </c>
      <c r="J2">
        <v>29.686440000000001</v>
      </c>
      <c r="K2">
        <v>35.487609999999997</v>
      </c>
      <c r="L2">
        <v>36.119430000000001</v>
      </c>
      <c r="M2">
        <v>34.501449999999998</v>
      </c>
      <c r="N2">
        <v>33.672640000000001</v>
      </c>
      <c r="O2">
        <v>33.257339999999999</v>
      </c>
      <c r="P2">
        <v>33.42107</v>
      </c>
      <c r="Q2">
        <v>32.389360000000003</v>
      </c>
      <c r="R2">
        <v>36.582340000000002</v>
      </c>
      <c r="S2">
        <v>33.9968</v>
      </c>
      <c r="T2">
        <v>34.815849999999998</v>
      </c>
      <c r="U2">
        <v>34.251269999999998</v>
      </c>
      <c r="V2">
        <v>35.987220000000001</v>
      </c>
      <c r="W2">
        <v>35.811889999999998</v>
      </c>
      <c r="X2">
        <v>35.70241</v>
      </c>
      <c r="Y2">
        <v>38.2545</v>
      </c>
      <c r="Z2">
        <v>39.168430000000001</v>
      </c>
      <c r="AA2">
        <v>37.195990000000002</v>
      </c>
      <c r="AB2">
        <v>37.191879999999998</v>
      </c>
      <c r="AC2">
        <v>37.189570000000003</v>
      </c>
      <c r="AD2">
        <v>36.190530000000003</v>
      </c>
      <c r="AE2">
        <v>37.906239999999997</v>
      </c>
      <c r="AF2">
        <v>40.643689999999999</v>
      </c>
      <c r="EV2">
        <f>AVERAGE(C2:EU2)</f>
        <v>33.785511</v>
      </c>
    </row>
    <row r="3" spans="1:152" x14ac:dyDescent="0.25">
      <c r="B3">
        <v>1847</v>
      </c>
      <c r="H3">
        <v>26.06053</v>
      </c>
      <c r="I3">
        <v>26.636990000000001</v>
      </c>
      <c r="J3">
        <v>26.653020000000001</v>
      </c>
      <c r="K3">
        <v>31.861419999999999</v>
      </c>
      <c r="L3">
        <v>32.42868</v>
      </c>
      <c r="M3">
        <v>30.976019999999998</v>
      </c>
      <c r="N3">
        <v>30.2319</v>
      </c>
      <c r="O3">
        <v>29.85905</v>
      </c>
      <c r="P3">
        <v>30.006039999999999</v>
      </c>
      <c r="Q3">
        <v>29.079750000000001</v>
      </c>
      <c r="R3">
        <v>32.844290000000001</v>
      </c>
      <c r="S3">
        <v>30.522939999999998</v>
      </c>
      <c r="T3">
        <v>31.258299999999998</v>
      </c>
      <c r="U3">
        <v>30.75141</v>
      </c>
      <c r="V3">
        <v>32.309980000000003</v>
      </c>
      <c r="W3">
        <v>32.152569999999997</v>
      </c>
      <c r="X3">
        <v>32.054270000000002</v>
      </c>
      <c r="Y3">
        <v>34.345579999999998</v>
      </c>
      <c r="Z3">
        <v>35.166119999999999</v>
      </c>
      <c r="AA3">
        <v>33.395229999999998</v>
      </c>
      <c r="AB3">
        <v>33.391539999999999</v>
      </c>
      <c r="AC3">
        <v>33.38946</v>
      </c>
      <c r="AD3">
        <v>32.492510000000003</v>
      </c>
      <c r="AE3">
        <v>34.032910000000001</v>
      </c>
      <c r="AF3">
        <v>36.490630000000003</v>
      </c>
      <c r="AG3">
        <v>37.057429999999997</v>
      </c>
      <c r="AH3">
        <v>38.16657</v>
      </c>
      <c r="AI3">
        <v>38.31803</v>
      </c>
      <c r="AJ3">
        <v>36.66178</v>
      </c>
      <c r="AK3">
        <v>34.94847</v>
      </c>
      <c r="EV3">
        <f t="shared" ref="EV3:EV24" si="0">AVERAGE(C3:EU3)</f>
        <v>32.451447333333334</v>
      </c>
    </row>
    <row r="4" spans="1:152" x14ac:dyDescent="0.25">
      <c r="B4">
        <v>1852</v>
      </c>
      <c r="M4">
        <v>32.583930000000002</v>
      </c>
      <c r="N4">
        <v>31.801189999999998</v>
      </c>
      <c r="O4">
        <v>31.40897</v>
      </c>
      <c r="P4">
        <v>31.563590000000001</v>
      </c>
      <c r="Q4">
        <v>30.589220000000001</v>
      </c>
      <c r="R4">
        <v>34.549169999999997</v>
      </c>
      <c r="S4">
        <v>32.107329999999997</v>
      </c>
      <c r="T4">
        <v>32.880859999999998</v>
      </c>
      <c r="U4">
        <v>32.347650000000002</v>
      </c>
      <c r="V4">
        <v>33.987130000000001</v>
      </c>
      <c r="W4">
        <v>33.821539999999999</v>
      </c>
      <c r="X4">
        <v>33.718139999999998</v>
      </c>
      <c r="Y4">
        <v>36.128399999999999</v>
      </c>
      <c r="Z4">
        <v>36.991520000000001</v>
      </c>
      <c r="AA4">
        <v>35.128709999999998</v>
      </c>
      <c r="AB4">
        <v>35.12482</v>
      </c>
      <c r="AC4">
        <v>35.122639999999997</v>
      </c>
      <c r="AD4">
        <v>34.179130000000001</v>
      </c>
      <c r="AE4">
        <v>35.799480000000003</v>
      </c>
      <c r="AF4">
        <v>38.384790000000002</v>
      </c>
      <c r="AG4">
        <v>38.981009999999998</v>
      </c>
      <c r="AH4">
        <v>40.14772</v>
      </c>
      <c r="AI4">
        <v>40.307040000000001</v>
      </c>
      <c r="AJ4">
        <v>38.564819999999997</v>
      </c>
      <c r="AK4">
        <v>36.762569999999997</v>
      </c>
      <c r="AL4">
        <v>35.732199999999999</v>
      </c>
      <c r="AM4">
        <v>34.80592</v>
      </c>
      <c r="AN4">
        <v>34.502580000000002</v>
      </c>
      <c r="AO4">
        <v>31.871310000000001</v>
      </c>
      <c r="AP4">
        <v>30.706790000000002</v>
      </c>
      <c r="EV4">
        <f t="shared" si="0"/>
        <v>34.686672333333341</v>
      </c>
    </row>
    <row r="5" spans="1:152" x14ac:dyDescent="0.25">
      <c r="B5">
        <v>1857</v>
      </c>
      <c r="R5">
        <v>36.635309999999997</v>
      </c>
      <c r="S5">
        <v>34.046030000000002</v>
      </c>
      <c r="T5">
        <v>34.866259999999997</v>
      </c>
      <c r="U5">
        <v>34.30086</v>
      </c>
      <c r="V5">
        <v>36.039319999999996</v>
      </c>
      <c r="W5">
        <v>35.86374</v>
      </c>
      <c r="X5">
        <v>35.754100000000001</v>
      </c>
      <c r="Y5">
        <v>38.30988</v>
      </c>
      <c r="Z5">
        <v>39.225140000000003</v>
      </c>
      <c r="AA5">
        <v>37.249839999999999</v>
      </c>
      <c r="AB5">
        <v>37.245719999999999</v>
      </c>
      <c r="AC5">
        <v>37.243400000000001</v>
      </c>
      <c r="AD5">
        <v>36.242919999999998</v>
      </c>
      <c r="AE5">
        <v>37.961120000000001</v>
      </c>
      <c r="AF5">
        <v>40.702530000000003</v>
      </c>
      <c r="AG5">
        <v>41.33475</v>
      </c>
      <c r="AH5">
        <v>42.571910000000003</v>
      </c>
      <c r="AI5">
        <v>42.740850000000002</v>
      </c>
      <c r="AJ5">
        <v>40.893430000000002</v>
      </c>
      <c r="AK5">
        <v>38.98236</v>
      </c>
      <c r="AL5">
        <v>37.889769999999999</v>
      </c>
      <c r="AM5">
        <v>36.907550000000001</v>
      </c>
      <c r="AN5">
        <v>36.585900000000002</v>
      </c>
      <c r="AO5">
        <v>33.795749999999998</v>
      </c>
      <c r="AP5">
        <v>32.560920000000003</v>
      </c>
      <c r="AQ5">
        <v>32.016350000000003</v>
      </c>
      <c r="AR5">
        <v>34.85031</v>
      </c>
      <c r="AS5">
        <v>36.06653</v>
      </c>
      <c r="AT5">
        <v>36.091250000000002</v>
      </c>
      <c r="AU5">
        <v>36.181559999999998</v>
      </c>
      <c r="EV5">
        <f t="shared" si="0"/>
        <v>37.038511999999997</v>
      </c>
    </row>
    <row r="6" spans="1:152" x14ac:dyDescent="0.25">
      <c r="B6">
        <v>1862</v>
      </c>
      <c r="W6">
        <v>33.315910000000002</v>
      </c>
      <c r="X6">
        <v>33.214060000000003</v>
      </c>
      <c r="Y6">
        <v>35.588279999999997</v>
      </c>
      <c r="Z6">
        <v>36.438510000000001</v>
      </c>
      <c r="AA6">
        <v>34.603540000000002</v>
      </c>
      <c r="AB6">
        <v>34.599719999999998</v>
      </c>
      <c r="AC6">
        <v>34.597560000000001</v>
      </c>
      <c r="AD6">
        <v>33.66816</v>
      </c>
      <c r="AE6">
        <v>35.264290000000003</v>
      </c>
      <c r="AF6">
        <v>37.810949999999998</v>
      </c>
      <c r="AG6">
        <v>38.398249999999997</v>
      </c>
      <c r="AH6">
        <v>39.547519999999999</v>
      </c>
      <c r="AI6">
        <v>39.704459999999997</v>
      </c>
      <c r="AJ6">
        <v>37.988289999999999</v>
      </c>
      <c r="AK6">
        <v>36.212969999999999</v>
      </c>
      <c r="AL6">
        <v>35.198009999999996</v>
      </c>
      <c r="AM6">
        <v>34.285580000000003</v>
      </c>
      <c r="AN6">
        <v>33.98677</v>
      </c>
      <c r="AO6">
        <v>31.394839999999999</v>
      </c>
      <c r="AP6">
        <v>30.247730000000001</v>
      </c>
      <c r="AQ6">
        <v>29.74184</v>
      </c>
      <c r="AR6">
        <v>32.374470000000002</v>
      </c>
      <c r="AS6">
        <v>33.504300000000001</v>
      </c>
      <c r="AT6">
        <v>33.527259999999998</v>
      </c>
      <c r="AU6">
        <v>33.611150000000002</v>
      </c>
      <c r="AV6">
        <v>34.69614</v>
      </c>
      <c r="AW6">
        <v>35.011279999999999</v>
      </c>
      <c r="AX6">
        <v>34.441519999999997</v>
      </c>
      <c r="AY6">
        <v>32.641539999999999</v>
      </c>
      <c r="AZ6">
        <v>32.761270000000003</v>
      </c>
      <c r="EV6">
        <f t="shared" si="0"/>
        <v>34.612538999999998</v>
      </c>
    </row>
    <row r="7" spans="1:152" x14ac:dyDescent="0.25">
      <c r="B7">
        <v>1867</v>
      </c>
      <c r="AB7">
        <v>33.505609999999997</v>
      </c>
      <c r="AC7">
        <v>33.503520000000002</v>
      </c>
      <c r="AD7">
        <v>32.60351</v>
      </c>
      <c r="AE7">
        <v>34.149169999999998</v>
      </c>
      <c r="AF7">
        <v>36.615290000000002</v>
      </c>
      <c r="AG7">
        <v>37.18403</v>
      </c>
      <c r="AH7">
        <v>38.296950000000002</v>
      </c>
      <c r="AI7">
        <v>38.448929999999997</v>
      </c>
      <c r="AJ7">
        <v>36.787030000000001</v>
      </c>
      <c r="AK7">
        <v>35.06785</v>
      </c>
      <c r="AL7">
        <v>34.084980000000002</v>
      </c>
      <c r="AM7">
        <v>33.2014</v>
      </c>
      <c r="AN7">
        <v>32.912039999999998</v>
      </c>
      <c r="AO7">
        <v>30.402069999999998</v>
      </c>
      <c r="AP7">
        <v>29.291239999999998</v>
      </c>
      <c r="AQ7">
        <v>28.801349999999999</v>
      </c>
      <c r="AR7">
        <v>31.350729999999999</v>
      </c>
      <c r="AS7">
        <v>32.44482</v>
      </c>
      <c r="AT7">
        <v>32.467059999999996</v>
      </c>
      <c r="AU7">
        <v>32.548299999999998</v>
      </c>
      <c r="AV7">
        <v>33.598979999999997</v>
      </c>
      <c r="AW7">
        <v>33.904159999999997</v>
      </c>
      <c r="AX7">
        <v>33.352420000000002</v>
      </c>
      <c r="AY7">
        <v>31.609349999999999</v>
      </c>
      <c r="AZ7">
        <v>31.725300000000001</v>
      </c>
      <c r="BA7">
        <v>31.98771</v>
      </c>
      <c r="BB7">
        <v>33.045999999999999</v>
      </c>
      <c r="BC7">
        <v>31.14443</v>
      </c>
      <c r="BD7">
        <v>31.492349999999998</v>
      </c>
      <c r="BE7">
        <v>30.13447</v>
      </c>
      <c r="EV7">
        <f t="shared" si="0"/>
        <v>33.188701666666667</v>
      </c>
    </row>
    <row r="8" spans="1:152" x14ac:dyDescent="0.25">
      <c r="B8">
        <v>1872</v>
      </c>
      <c r="AG8">
        <v>41.406010000000002</v>
      </c>
      <c r="AH8">
        <v>42.645310000000002</v>
      </c>
      <c r="AI8">
        <v>42.814540000000001</v>
      </c>
      <c r="AJ8">
        <v>40.963940000000001</v>
      </c>
      <c r="AK8">
        <v>39.049570000000003</v>
      </c>
      <c r="AL8">
        <v>37.955100000000002</v>
      </c>
      <c r="AM8">
        <v>36.97119</v>
      </c>
      <c r="AN8">
        <v>36.648980000000002</v>
      </c>
      <c r="AO8">
        <v>33.854030000000002</v>
      </c>
      <c r="AP8">
        <v>32.617069999999998</v>
      </c>
      <c r="AQ8">
        <v>32.071539999999999</v>
      </c>
      <c r="AR8">
        <v>34.910400000000003</v>
      </c>
      <c r="AS8">
        <v>36.128720000000001</v>
      </c>
      <c r="AT8">
        <v>36.153480000000002</v>
      </c>
      <c r="AU8">
        <v>36.243940000000002</v>
      </c>
      <c r="AV8">
        <v>37.413919999999997</v>
      </c>
      <c r="AW8">
        <v>37.753749999999997</v>
      </c>
      <c r="AX8">
        <v>37.139360000000003</v>
      </c>
      <c r="AY8">
        <v>35.198390000000003</v>
      </c>
      <c r="AZ8">
        <v>35.327489999999997</v>
      </c>
      <c r="BA8">
        <v>35.619700000000002</v>
      </c>
      <c r="BB8">
        <v>36.79815</v>
      </c>
      <c r="BC8">
        <v>34.680669999999999</v>
      </c>
      <c r="BD8">
        <v>35.068100000000001</v>
      </c>
      <c r="BE8">
        <v>33.556040000000003</v>
      </c>
      <c r="BF8">
        <v>34.04654</v>
      </c>
      <c r="BG8">
        <v>35.546219999999998</v>
      </c>
      <c r="BH8">
        <v>35.941200000000002</v>
      </c>
      <c r="BI8">
        <v>37.661140000000003</v>
      </c>
      <c r="BJ8">
        <v>38.608350000000002</v>
      </c>
      <c r="EV8">
        <f t="shared" si="0"/>
        <v>36.69309466666666</v>
      </c>
    </row>
    <row r="9" spans="1:152" x14ac:dyDescent="0.25">
      <c r="B9">
        <v>1877</v>
      </c>
      <c r="AL9">
        <v>35.313940000000002</v>
      </c>
      <c r="AM9">
        <v>34.398499999999999</v>
      </c>
      <c r="AN9">
        <v>34.098709999999997</v>
      </c>
      <c r="AO9">
        <v>31.498249999999999</v>
      </c>
      <c r="AP9">
        <v>30.347359999999998</v>
      </c>
      <c r="AQ9">
        <v>29.8398</v>
      </c>
      <c r="AR9">
        <v>32.481110000000001</v>
      </c>
      <c r="AS9">
        <v>33.614640000000001</v>
      </c>
      <c r="AT9">
        <v>33.637680000000003</v>
      </c>
      <c r="AU9">
        <v>33.72186</v>
      </c>
      <c r="AV9">
        <v>34.810420000000001</v>
      </c>
      <c r="AW9">
        <v>35.126600000000003</v>
      </c>
      <c r="AX9">
        <v>34.554960000000001</v>
      </c>
      <c r="AY9">
        <v>32.749049999999997</v>
      </c>
      <c r="AZ9">
        <v>32.869169999999997</v>
      </c>
      <c r="BA9">
        <v>33.14105</v>
      </c>
      <c r="BB9">
        <v>34.237499999999997</v>
      </c>
      <c r="BC9">
        <v>32.267359999999996</v>
      </c>
      <c r="BD9">
        <v>32.627830000000003</v>
      </c>
      <c r="BE9">
        <v>31.22099</v>
      </c>
      <c r="BF9">
        <v>31.67736</v>
      </c>
      <c r="BG9">
        <v>33.072679999999998</v>
      </c>
      <c r="BH9">
        <v>33.440170000000002</v>
      </c>
      <c r="BI9">
        <v>35.040430000000001</v>
      </c>
      <c r="BJ9">
        <v>35.921729999999997</v>
      </c>
      <c r="BK9">
        <v>34.883090000000003</v>
      </c>
      <c r="BL9">
        <v>35.467350000000003</v>
      </c>
      <c r="BM9">
        <v>36.19491</v>
      </c>
      <c r="BN9">
        <v>36.340859999999999</v>
      </c>
      <c r="BO9">
        <v>35.587229999999998</v>
      </c>
      <c r="EV9">
        <f t="shared" si="0"/>
        <v>33.672753000000007</v>
      </c>
    </row>
    <row r="10" spans="1:152" x14ac:dyDescent="0.25">
      <c r="B10">
        <v>1882</v>
      </c>
      <c r="AQ10">
        <v>26.806059999999999</v>
      </c>
      <c r="AR10">
        <v>29.178830000000001</v>
      </c>
      <c r="AS10">
        <v>30.197120000000002</v>
      </c>
      <c r="AT10">
        <v>30.21782</v>
      </c>
      <c r="AU10">
        <v>30.293430000000001</v>
      </c>
      <c r="AV10">
        <v>31.271319999999999</v>
      </c>
      <c r="AW10">
        <v>31.55536</v>
      </c>
      <c r="AX10">
        <v>31.041840000000001</v>
      </c>
      <c r="AY10">
        <v>29.419530000000002</v>
      </c>
      <c r="AZ10">
        <v>29.527439999999999</v>
      </c>
      <c r="BA10">
        <v>29.77168</v>
      </c>
      <c r="BB10">
        <v>30.75665</v>
      </c>
      <c r="BC10">
        <v>28.986820000000002</v>
      </c>
      <c r="BD10">
        <v>29.31063</v>
      </c>
      <c r="BE10">
        <v>28.04682</v>
      </c>
      <c r="BF10">
        <v>28.456790000000002</v>
      </c>
      <c r="BG10">
        <v>29.710260000000002</v>
      </c>
      <c r="BH10">
        <v>30.040389999999999</v>
      </c>
      <c r="BI10">
        <v>31.47795</v>
      </c>
      <c r="BJ10">
        <v>32.269649999999999</v>
      </c>
      <c r="BK10">
        <v>31.33661</v>
      </c>
      <c r="BL10">
        <v>31.861470000000001</v>
      </c>
      <c r="BM10">
        <v>32.515059999999998</v>
      </c>
      <c r="BN10">
        <v>32.646169999999998</v>
      </c>
      <c r="BO10">
        <v>31.969159999999999</v>
      </c>
      <c r="BP10">
        <v>32.91675</v>
      </c>
      <c r="BQ10">
        <v>32.78266</v>
      </c>
      <c r="BR10">
        <v>32.369689999999999</v>
      </c>
      <c r="BS10">
        <v>31.38786</v>
      </c>
      <c r="BT10">
        <v>32.443010000000001</v>
      </c>
      <c r="EV10">
        <f t="shared" si="0"/>
        <v>30.685494333333327</v>
      </c>
    </row>
    <row r="11" spans="1:152" x14ac:dyDescent="0.25">
      <c r="B11">
        <v>1887</v>
      </c>
      <c r="AV11">
        <v>33.672409999999999</v>
      </c>
      <c r="AW11">
        <v>33.978250000000003</v>
      </c>
      <c r="AX11">
        <v>33.4253</v>
      </c>
      <c r="AY11">
        <v>31.678429999999999</v>
      </c>
      <c r="AZ11">
        <v>31.794630000000002</v>
      </c>
      <c r="BA11">
        <v>32.057609999999997</v>
      </c>
      <c r="BB11">
        <v>33.118209999999998</v>
      </c>
      <c r="BC11">
        <v>31.212489999999999</v>
      </c>
      <c r="BD11">
        <v>31.561170000000001</v>
      </c>
      <c r="BE11">
        <v>30.200320000000001</v>
      </c>
      <c r="BF11">
        <v>30.641770000000001</v>
      </c>
      <c r="BG11">
        <v>31.991479999999999</v>
      </c>
      <c r="BH11">
        <v>32.34695</v>
      </c>
      <c r="BI11">
        <v>33.8949</v>
      </c>
      <c r="BJ11">
        <v>34.74738</v>
      </c>
      <c r="BK11">
        <v>33.742699999999999</v>
      </c>
      <c r="BL11">
        <v>34.307859999999998</v>
      </c>
      <c r="BM11">
        <v>35.011629999999997</v>
      </c>
      <c r="BN11">
        <v>35.152810000000002</v>
      </c>
      <c r="BO11">
        <v>34.423830000000002</v>
      </c>
      <c r="BP11">
        <v>35.44417</v>
      </c>
      <c r="BQ11">
        <v>35.299779999999998</v>
      </c>
      <c r="BR11">
        <v>34.8551</v>
      </c>
      <c r="BS11">
        <v>33.797879999999999</v>
      </c>
      <c r="BT11">
        <v>34.934049999999999</v>
      </c>
      <c r="BU11">
        <v>36.617170000000002</v>
      </c>
      <c r="BV11">
        <v>37.464829999999999</v>
      </c>
      <c r="BW11">
        <v>37.04983</v>
      </c>
      <c r="BX11">
        <v>28.495650000000001</v>
      </c>
      <c r="BY11">
        <v>30.456040000000002</v>
      </c>
      <c r="EV11">
        <f t="shared" si="0"/>
        <v>33.445820999999995</v>
      </c>
    </row>
    <row r="12" spans="1:152" x14ac:dyDescent="0.25">
      <c r="B12">
        <v>1892</v>
      </c>
      <c r="BA12">
        <v>33.222149999999999</v>
      </c>
      <c r="BB12">
        <v>34.321280000000002</v>
      </c>
      <c r="BC12">
        <v>32.346330000000002</v>
      </c>
      <c r="BD12">
        <v>32.70767</v>
      </c>
      <c r="BE12">
        <v>31.29739</v>
      </c>
      <c r="BF12">
        <v>31.75488</v>
      </c>
      <c r="BG12">
        <v>33.15361</v>
      </c>
      <c r="BH12">
        <v>33.522010000000002</v>
      </c>
      <c r="BI12">
        <v>35.126179999999998</v>
      </c>
      <c r="BJ12">
        <v>36.009639999999997</v>
      </c>
      <c r="BK12">
        <v>34.96846</v>
      </c>
      <c r="BL12">
        <v>35.554139999999997</v>
      </c>
      <c r="BM12">
        <v>36.28349</v>
      </c>
      <c r="BN12">
        <v>36.429789999999997</v>
      </c>
      <c r="BO12">
        <v>35.674320000000002</v>
      </c>
      <c r="BP12">
        <v>36.731729999999999</v>
      </c>
      <c r="BQ12">
        <v>36.582099999999997</v>
      </c>
      <c r="BR12">
        <v>36.121270000000003</v>
      </c>
      <c r="BS12">
        <v>35.025649999999999</v>
      </c>
      <c r="BT12">
        <v>36.20308</v>
      </c>
      <c r="BU12">
        <v>37.947339999999997</v>
      </c>
      <c r="BV12">
        <v>38.825800000000001</v>
      </c>
      <c r="BW12">
        <v>38.395719999999997</v>
      </c>
      <c r="BX12">
        <v>29.530799999999999</v>
      </c>
      <c r="BY12">
        <v>31.5624</v>
      </c>
      <c r="BZ12">
        <v>30.378219999999999</v>
      </c>
      <c r="CA12">
        <v>26.762969999999999</v>
      </c>
      <c r="CB12">
        <v>22.948509999999999</v>
      </c>
      <c r="CC12">
        <v>19.26201</v>
      </c>
      <c r="CD12">
        <v>21.742750000000001</v>
      </c>
      <c r="EV12">
        <f t="shared" si="0"/>
        <v>33.013056333333331</v>
      </c>
    </row>
    <row r="13" spans="1:152" x14ac:dyDescent="0.25">
      <c r="B13">
        <v>1897</v>
      </c>
      <c r="BF13">
        <v>31.824770000000001</v>
      </c>
      <c r="BG13">
        <v>33.226590000000002</v>
      </c>
      <c r="BH13">
        <v>33.595790000000001</v>
      </c>
      <c r="BI13">
        <v>35.203499999999998</v>
      </c>
      <c r="BJ13">
        <v>36.088889999999999</v>
      </c>
      <c r="BK13">
        <v>35.04542</v>
      </c>
      <c r="BL13">
        <v>35.632399999999997</v>
      </c>
      <c r="BM13">
        <v>36.363349999999997</v>
      </c>
      <c r="BN13">
        <v>36.509979999999999</v>
      </c>
      <c r="BO13">
        <v>35.752850000000002</v>
      </c>
      <c r="BP13">
        <v>36.812579999999997</v>
      </c>
      <c r="BQ13">
        <v>36.662619999999997</v>
      </c>
      <c r="BR13">
        <v>36.200769999999999</v>
      </c>
      <c r="BS13">
        <v>35.102739999999997</v>
      </c>
      <c r="BT13">
        <v>36.282769999999999</v>
      </c>
      <c r="BU13">
        <v>38.03087</v>
      </c>
      <c r="BV13">
        <v>38.911250000000003</v>
      </c>
      <c r="BW13">
        <v>38.480220000000003</v>
      </c>
      <c r="BX13">
        <v>29.595790000000001</v>
      </c>
      <c r="BY13">
        <v>31.631869999999999</v>
      </c>
      <c r="BZ13">
        <v>30.445080000000001</v>
      </c>
      <c r="CA13">
        <v>26.82188</v>
      </c>
      <c r="CB13">
        <v>22.999020000000002</v>
      </c>
      <c r="CC13">
        <v>19.304410000000001</v>
      </c>
      <c r="CD13">
        <v>21.790610000000001</v>
      </c>
      <c r="CE13">
        <v>21.558409999999999</v>
      </c>
      <c r="CF13">
        <v>21.72043</v>
      </c>
      <c r="CG13">
        <v>21.479959999999998</v>
      </c>
      <c r="CH13">
        <v>24.485119999999998</v>
      </c>
      <c r="CI13">
        <v>21.28106</v>
      </c>
      <c r="EV13">
        <f t="shared" si="0"/>
        <v>31.294699999999995</v>
      </c>
    </row>
    <row r="14" spans="1:152" x14ac:dyDescent="0.25">
      <c r="B14">
        <v>1902</v>
      </c>
      <c r="BK14">
        <v>30.847999999999999</v>
      </c>
      <c r="BL14">
        <v>31.36468</v>
      </c>
      <c r="BM14">
        <v>32.00808</v>
      </c>
      <c r="BN14">
        <v>32.137149999999998</v>
      </c>
      <c r="BO14">
        <v>31.470700000000001</v>
      </c>
      <c r="BP14">
        <v>32.403509999999997</v>
      </c>
      <c r="BQ14">
        <v>32.271509999999999</v>
      </c>
      <c r="BR14">
        <v>31.864979999999999</v>
      </c>
      <c r="BS14">
        <v>30.89845</v>
      </c>
      <c r="BT14">
        <v>31.937149999999999</v>
      </c>
      <c r="BU14">
        <v>33.475879999999997</v>
      </c>
      <c r="BV14">
        <v>34.250819999999997</v>
      </c>
      <c r="BW14">
        <v>33.871409999999997</v>
      </c>
      <c r="BX14">
        <v>26.051079999999999</v>
      </c>
      <c r="BY14">
        <v>27.843299999999999</v>
      </c>
      <c r="BZ14">
        <v>26.798649999999999</v>
      </c>
      <c r="CA14">
        <v>23.609400000000001</v>
      </c>
      <c r="CB14">
        <v>20.244409999999998</v>
      </c>
      <c r="CC14">
        <v>16.9923</v>
      </c>
      <c r="CD14">
        <v>19.180730000000001</v>
      </c>
      <c r="CE14">
        <v>18.97634</v>
      </c>
      <c r="CF14">
        <v>19.118960000000001</v>
      </c>
      <c r="CG14">
        <v>18.90729</v>
      </c>
      <c r="CH14">
        <v>21.552520000000001</v>
      </c>
      <c r="CI14">
        <v>18.732199999999999</v>
      </c>
      <c r="CJ14">
        <v>18.500330000000002</v>
      </c>
      <c r="CK14">
        <v>18.112120000000001</v>
      </c>
      <c r="CL14">
        <v>17.15981</v>
      </c>
      <c r="CM14">
        <v>16.34535</v>
      </c>
      <c r="CN14">
        <v>18.320080000000001</v>
      </c>
      <c r="EV14">
        <f t="shared" si="0"/>
        <v>25.508239666666672</v>
      </c>
    </row>
    <row r="15" spans="1:152" x14ac:dyDescent="0.25">
      <c r="B15">
        <v>1907</v>
      </c>
      <c r="BP15">
        <v>28.333189999999998</v>
      </c>
      <c r="BQ15">
        <v>28.217770000000002</v>
      </c>
      <c r="BR15">
        <v>27.862300000000001</v>
      </c>
      <c r="BS15">
        <v>27.017189999999999</v>
      </c>
      <c r="BT15">
        <v>27.925419999999999</v>
      </c>
      <c r="BU15">
        <v>29.270849999999999</v>
      </c>
      <c r="BV15">
        <v>29.948450000000001</v>
      </c>
      <c r="BW15">
        <v>29.616710000000001</v>
      </c>
      <c r="BX15">
        <v>22.77871</v>
      </c>
      <c r="BY15">
        <v>24.345800000000001</v>
      </c>
      <c r="BZ15">
        <v>23.432369999999999</v>
      </c>
      <c r="CA15">
        <v>20.643730000000001</v>
      </c>
      <c r="CB15">
        <v>17.701429999999998</v>
      </c>
      <c r="CC15">
        <v>14.857839999999999</v>
      </c>
      <c r="CD15">
        <v>16.771370000000001</v>
      </c>
      <c r="CE15">
        <v>16.592649999999999</v>
      </c>
      <c r="CF15">
        <v>16.71735</v>
      </c>
      <c r="CG15">
        <v>16.53228</v>
      </c>
      <c r="CH15">
        <v>18.845230000000001</v>
      </c>
      <c r="CI15">
        <v>16.379180000000002</v>
      </c>
      <c r="CJ15">
        <v>16.176439999999999</v>
      </c>
      <c r="CK15">
        <v>15.83699</v>
      </c>
      <c r="CL15">
        <v>15.004300000000001</v>
      </c>
      <c r="CM15">
        <v>14.292149999999999</v>
      </c>
      <c r="CN15">
        <v>16.018830000000001</v>
      </c>
      <c r="CO15">
        <v>18.43534</v>
      </c>
      <c r="CP15">
        <v>16.189509999999999</v>
      </c>
      <c r="CQ15">
        <v>15.796239999999999</v>
      </c>
      <c r="CR15">
        <v>15.00193</v>
      </c>
      <c r="CS15">
        <v>11.733449999999999</v>
      </c>
      <c r="EV15">
        <f t="shared" si="0"/>
        <v>20.275833333333335</v>
      </c>
    </row>
    <row r="16" spans="1:152" x14ac:dyDescent="0.25">
      <c r="B16">
        <v>1912</v>
      </c>
      <c r="BU16">
        <v>26.290559999999999</v>
      </c>
      <c r="BV16">
        <v>26.899170000000002</v>
      </c>
      <c r="BW16">
        <v>26.601199999999999</v>
      </c>
      <c r="BX16">
        <v>20.459430000000001</v>
      </c>
      <c r="BY16">
        <v>21.866959999999999</v>
      </c>
      <c r="BZ16">
        <v>21.04654</v>
      </c>
      <c r="CA16">
        <v>18.541840000000001</v>
      </c>
      <c r="CB16">
        <v>15.89911</v>
      </c>
      <c r="CC16">
        <v>13.345050000000001</v>
      </c>
      <c r="CD16">
        <v>15.063750000000001</v>
      </c>
      <c r="CE16">
        <v>14.903219999999999</v>
      </c>
      <c r="CF16">
        <v>15.015230000000001</v>
      </c>
      <c r="CG16">
        <v>14.849</v>
      </c>
      <c r="CH16">
        <v>16.926449999999999</v>
      </c>
      <c r="CI16">
        <v>14.71149</v>
      </c>
      <c r="CJ16">
        <v>14.529389999999999</v>
      </c>
      <c r="CK16">
        <v>14.224500000000001</v>
      </c>
      <c r="CL16">
        <v>13.476599999999999</v>
      </c>
      <c r="CM16">
        <v>12.836959999999999</v>
      </c>
      <c r="CN16">
        <v>14.38782</v>
      </c>
      <c r="CO16">
        <v>16.55829</v>
      </c>
      <c r="CP16">
        <v>14.541130000000001</v>
      </c>
      <c r="CQ16">
        <v>14.187900000000001</v>
      </c>
      <c r="CR16">
        <v>13.474460000000001</v>
      </c>
      <c r="CS16">
        <v>10.538779999999999</v>
      </c>
      <c r="CT16">
        <v>8.7237659999999995</v>
      </c>
      <c r="CU16">
        <v>8.8077919999999992</v>
      </c>
      <c r="CV16">
        <v>8.8619520000000005</v>
      </c>
      <c r="CW16">
        <v>9.4077950000000001</v>
      </c>
      <c r="CX16">
        <v>6.5633549999999996</v>
      </c>
      <c r="EV16">
        <f t="shared" si="0"/>
        <v>15.451316333333333</v>
      </c>
    </row>
    <row r="17" spans="1:152" x14ac:dyDescent="0.25">
      <c r="B17">
        <v>1922</v>
      </c>
      <c r="CE17">
        <v>10.74006</v>
      </c>
      <c r="CF17">
        <v>10.820779999999999</v>
      </c>
      <c r="CG17">
        <v>10.700979999999999</v>
      </c>
      <c r="CH17">
        <v>12.19811</v>
      </c>
      <c r="CI17">
        <v>10.601889999999999</v>
      </c>
      <c r="CJ17">
        <v>10.470660000000001</v>
      </c>
      <c r="CK17">
        <v>10.25094</v>
      </c>
      <c r="CL17">
        <v>9.7119590000000002</v>
      </c>
      <c r="CM17">
        <v>9.2509990000000002</v>
      </c>
      <c r="CN17">
        <v>10.368639999999999</v>
      </c>
      <c r="CO17">
        <v>11.932790000000001</v>
      </c>
      <c r="CP17">
        <v>10.47912</v>
      </c>
      <c r="CQ17">
        <v>10.22456</v>
      </c>
      <c r="CR17">
        <v>9.7104210000000002</v>
      </c>
      <c r="CS17">
        <v>7.5948070000000003</v>
      </c>
      <c r="CT17">
        <v>6.2868139999999997</v>
      </c>
      <c r="CU17">
        <v>6.3473670000000002</v>
      </c>
      <c r="CV17">
        <v>6.3863979999999998</v>
      </c>
      <c r="CW17">
        <v>6.7797619999999998</v>
      </c>
      <c r="CX17">
        <v>4.7299049999999996</v>
      </c>
      <c r="CY17">
        <v>5.3540330000000003</v>
      </c>
      <c r="CZ17">
        <v>5.406752</v>
      </c>
      <c r="DA17">
        <v>4.695125</v>
      </c>
      <c r="DB17">
        <v>2.492604</v>
      </c>
      <c r="DC17">
        <v>1.741363</v>
      </c>
      <c r="DD17">
        <v>1.5900829999999999</v>
      </c>
      <c r="DE17">
        <v>1.3439639999999999</v>
      </c>
      <c r="DF17">
        <v>1.4744809999999999</v>
      </c>
      <c r="DG17">
        <v>1.6891080000000001</v>
      </c>
      <c r="DH17">
        <v>1.6369670000000001</v>
      </c>
      <c r="EV17">
        <f t="shared" si="0"/>
        <v>7.1003813999999998</v>
      </c>
    </row>
    <row r="18" spans="1:152" x14ac:dyDescent="0.25">
      <c r="B18">
        <v>1927</v>
      </c>
      <c r="CJ18">
        <v>10.1639</v>
      </c>
      <c r="CK18">
        <v>9.9506219999999992</v>
      </c>
      <c r="CL18">
        <v>9.4274310000000003</v>
      </c>
      <c r="CM18">
        <v>8.9799769999999999</v>
      </c>
      <c r="CN18">
        <v>10.064870000000001</v>
      </c>
      <c r="CO18">
        <v>11.5832</v>
      </c>
      <c r="CP18">
        <v>10.17211</v>
      </c>
      <c r="CQ18">
        <v>9.9250179999999997</v>
      </c>
      <c r="CR18">
        <v>9.4259389999999996</v>
      </c>
      <c r="CS18">
        <v>7.3723049999999999</v>
      </c>
      <c r="CT18">
        <v>6.1026319999999998</v>
      </c>
      <c r="CU18">
        <v>6.1614100000000001</v>
      </c>
      <c r="CV18">
        <v>6.1992969999999996</v>
      </c>
      <c r="CW18">
        <v>6.5811380000000002</v>
      </c>
      <c r="CX18">
        <v>4.5913349999999999</v>
      </c>
      <c r="CY18">
        <v>5.1971780000000001</v>
      </c>
      <c r="CZ18">
        <v>5.2483519999999997</v>
      </c>
      <c r="DA18">
        <v>4.5575739999999998</v>
      </c>
      <c r="DB18">
        <v>2.4195790000000001</v>
      </c>
      <c r="DC18">
        <v>1.690347</v>
      </c>
      <c r="DD18">
        <v>1.543499</v>
      </c>
      <c r="DE18">
        <v>1.3045899999999999</v>
      </c>
      <c r="DF18">
        <v>1.4312830000000001</v>
      </c>
      <c r="DG18">
        <v>1.6396219999999999</v>
      </c>
      <c r="DH18">
        <v>1.58901</v>
      </c>
      <c r="DI18">
        <v>1.5646359999999999</v>
      </c>
      <c r="DJ18">
        <v>1.881786</v>
      </c>
      <c r="DK18">
        <v>1.6472230000000001</v>
      </c>
      <c r="DL18">
        <v>1.3074779999999999</v>
      </c>
      <c r="DM18">
        <v>1.491471</v>
      </c>
      <c r="EV18">
        <f t="shared" si="0"/>
        <v>5.3738270666666663</v>
      </c>
    </row>
    <row r="19" spans="1:152" x14ac:dyDescent="0.25">
      <c r="B19">
        <v>1932</v>
      </c>
      <c r="CO19">
        <v>9.1474189999999993</v>
      </c>
      <c r="CP19">
        <v>8.0330680000000001</v>
      </c>
      <c r="CQ19">
        <v>7.8379310000000002</v>
      </c>
      <c r="CR19">
        <v>7.4438009999999997</v>
      </c>
      <c r="CS19">
        <v>5.8220159999999996</v>
      </c>
      <c r="CT19">
        <v>4.819337</v>
      </c>
      <c r="CU19">
        <v>4.8657560000000002</v>
      </c>
      <c r="CV19">
        <v>4.8956749999999998</v>
      </c>
      <c r="CW19">
        <v>5.1972209999999999</v>
      </c>
      <c r="CX19">
        <v>3.6258439999999998</v>
      </c>
      <c r="CY19">
        <v>4.1042880000000004</v>
      </c>
      <c r="CZ19">
        <v>4.1447000000000003</v>
      </c>
      <c r="DA19">
        <v>3.599183</v>
      </c>
      <c r="DB19">
        <v>1.9107769999999999</v>
      </c>
      <c r="DC19">
        <v>1.334892</v>
      </c>
      <c r="DD19">
        <v>1.218923</v>
      </c>
      <c r="DE19">
        <v>1.030254</v>
      </c>
      <c r="DF19">
        <v>1.1303049999999999</v>
      </c>
      <c r="DG19">
        <v>1.294834</v>
      </c>
      <c r="DH19">
        <v>1.254864</v>
      </c>
      <c r="DI19">
        <v>1.235616</v>
      </c>
      <c r="DJ19">
        <v>1.4860739999999999</v>
      </c>
      <c r="DK19">
        <v>1.3008360000000001</v>
      </c>
      <c r="DL19">
        <v>1.0325340000000001</v>
      </c>
      <c r="DM19">
        <v>1.177837</v>
      </c>
      <c r="DN19">
        <v>1.29559</v>
      </c>
      <c r="DO19">
        <v>1.2083950000000001</v>
      </c>
      <c r="DP19">
        <v>1.1365799999999999</v>
      </c>
      <c r="DQ19">
        <v>1.2055290000000001</v>
      </c>
      <c r="DR19">
        <v>1.336128</v>
      </c>
      <c r="EV19">
        <f t="shared" si="0"/>
        <v>3.1708735666666654</v>
      </c>
    </row>
    <row r="20" spans="1:152" x14ac:dyDescent="0.25">
      <c r="B20">
        <v>1937</v>
      </c>
      <c r="CT20">
        <v>5.0720179999999999</v>
      </c>
      <c r="CU20">
        <v>5.12087</v>
      </c>
      <c r="CV20">
        <v>5.1523589999999997</v>
      </c>
      <c r="CW20">
        <v>5.4697139999999997</v>
      </c>
      <c r="CX20">
        <v>3.81595</v>
      </c>
      <c r="CY20">
        <v>4.3194790000000003</v>
      </c>
      <c r="CZ20">
        <v>4.3620099999999997</v>
      </c>
      <c r="DA20">
        <v>3.78789</v>
      </c>
      <c r="DB20">
        <v>2.0109599999999999</v>
      </c>
      <c r="DC20">
        <v>1.404881</v>
      </c>
      <c r="DD20">
        <v>1.282832</v>
      </c>
      <c r="DE20">
        <v>1.084271</v>
      </c>
      <c r="DF20">
        <v>1.189568</v>
      </c>
      <c r="DG20">
        <v>1.3627229999999999</v>
      </c>
      <c r="DH20">
        <v>1.320657</v>
      </c>
      <c r="DI20">
        <v>1.3004</v>
      </c>
      <c r="DJ20">
        <v>1.56399</v>
      </c>
      <c r="DK20">
        <v>1.36904</v>
      </c>
      <c r="DL20">
        <v>1.0866709999999999</v>
      </c>
      <c r="DM20">
        <v>1.239592</v>
      </c>
      <c r="DN20">
        <v>1.3635189999999999</v>
      </c>
      <c r="DO20">
        <v>1.271752</v>
      </c>
      <c r="DP20">
        <v>1.196172</v>
      </c>
      <c r="DQ20">
        <v>1.2687360000000001</v>
      </c>
      <c r="DR20">
        <v>1.406182</v>
      </c>
      <c r="DS20">
        <v>1.408596</v>
      </c>
      <c r="DT20">
        <v>1.4778549999999999</v>
      </c>
      <c r="DU20">
        <v>1.6345019999999999</v>
      </c>
      <c r="DV20">
        <v>1.6948970000000001</v>
      </c>
      <c r="DW20">
        <v>1.7946219999999999</v>
      </c>
      <c r="EV20">
        <f t="shared" si="0"/>
        <v>2.2610902666666663</v>
      </c>
    </row>
    <row r="21" spans="1:152" x14ac:dyDescent="0.25">
      <c r="B21">
        <v>1942</v>
      </c>
      <c r="CY21">
        <v>3.0762390000000002</v>
      </c>
      <c r="CZ21">
        <v>3.1065290000000001</v>
      </c>
      <c r="DA21">
        <v>2.6976529999999999</v>
      </c>
      <c r="DB21">
        <v>1.4321619999999999</v>
      </c>
      <c r="DC21">
        <v>1.000526</v>
      </c>
      <c r="DD21">
        <v>0.91360529999999995</v>
      </c>
      <c r="DE21">
        <v>0.7721943</v>
      </c>
      <c r="DF21">
        <v>0.84718470000000001</v>
      </c>
      <c r="DG21">
        <v>0.97050139999999996</v>
      </c>
      <c r="DH21">
        <v>0.94054369999999998</v>
      </c>
      <c r="DI21">
        <v>0.92611650000000001</v>
      </c>
      <c r="DJ21">
        <v>1.1138399999999999</v>
      </c>
      <c r="DK21">
        <v>0.97500019999999998</v>
      </c>
      <c r="DL21">
        <v>0.77390340000000002</v>
      </c>
      <c r="DM21">
        <v>0.88281010000000004</v>
      </c>
      <c r="DN21">
        <v>0.9710683</v>
      </c>
      <c r="DO21">
        <v>0.90571420000000002</v>
      </c>
      <c r="DP21">
        <v>0.85188779999999997</v>
      </c>
      <c r="DQ21">
        <v>0.90356610000000004</v>
      </c>
      <c r="DR21">
        <v>1.001452</v>
      </c>
      <c r="DS21">
        <v>1.003172</v>
      </c>
      <c r="DT21">
        <v>1.0524960000000001</v>
      </c>
      <c r="DU21">
        <v>1.1640569999999999</v>
      </c>
      <c r="DV21">
        <v>1.2070689999999999</v>
      </c>
      <c r="DW21">
        <v>1.2780910000000001</v>
      </c>
      <c r="DX21">
        <v>1.4363619999999999</v>
      </c>
      <c r="DY21">
        <v>1.176491</v>
      </c>
      <c r="DZ21">
        <v>1.0647679999999999</v>
      </c>
      <c r="EA21">
        <v>1.4427270000000001</v>
      </c>
      <c r="EB21">
        <v>1.4051940000000001</v>
      </c>
      <c r="EV21">
        <f t="shared" si="0"/>
        <v>1.2430974666666665</v>
      </c>
    </row>
    <row r="22" spans="1:152" x14ac:dyDescent="0.25">
      <c r="B22">
        <v>1947</v>
      </c>
      <c r="DD22">
        <v>1.2617069999999999</v>
      </c>
      <c r="DE22">
        <v>1.0664149999999999</v>
      </c>
      <c r="DF22">
        <v>1.169978</v>
      </c>
      <c r="DG22">
        <v>1.3402810000000001</v>
      </c>
      <c r="DH22">
        <v>1.2989090000000001</v>
      </c>
      <c r="DI22">
        <v>1.278985</v>
      </c>
      <c r="DJ22">
        <v>1.5382340000000001</v>
      </c>
      <c r="DK22">
        <v>1.3464940000000001</v>
      </c>
      <c r="DL22">
        <v>1.0687759999999999</v>
      </c>
      <c r="DM22">
        <v>1.2191780000000001</v>
      </c>
      <c r="DN22">
        <v>1.341064</v>
      </c>
      <c r="DO22">
        <v>1.2508090000000001</v>
      </c>
      <c r="DP22">
        <v>1.1764730000000001</v>
      </c>
      <c r="DQ22">
        <v>1.2478419999999999</v>
      </c>
      <c r="DR22">
        <v>1.3830249999999999</v>
      </c>
      <c r="DS22">
        <v>1.385399</v>
      </c>
      <c r="DT22">
        <v>1.4535169999999999</v>
      </c>
      <c r="DU22">
        <v>1.607585</v>
      </c>
      <c r="DV22">
        <v>1.6669849999999999</v>
      </c>
      <c r="DW22">
        <v>1.7650680000000001</v>
      </c>
      <c r="DX22">
        <v>1.983644</v>
      </c>
      <c r="DY22">
        <v>1.624757</v>
      </c>
      <c r="DZ22">
        <v>1.4704649999999999</v>
      </c>
      <c r="EA22">
        <v>1.992435</v>
      </c>
      <c r="EB22">
        <v>1.9406000000000001</v>
      </c>
      <c r="EC22">
        <v>1.847251</v>
      </c>
      <c r="ED22">
        <v>1.8414470000000001</v>
      </c>
      <c r="EE22">
        <v>1.9989060000000001</v>
      </c>
      <c r="EF22">
        <v>1.9526479999999999</v>
      </c>
      <c r="EG22">
        <v>1.4788859999999999</v>
      </c>
      <c r="EV22">
        <f t="shared" si="0"/>
        <v>1.4999254333333336</v>
      </c>
    </row>
    <row r="23" spans="1:152" x14ac:dyDescent="0.25">
      <c r="B23">
        <v>1952</v>
      </c>
      <c r="DI23">
        <v>1.5008010000000001</v>
      </c>
      <c r="DJ23">
        <v>1.8050120000000001</v>
      </c>
      <c r="DK23">
        <v>1.5800179999999999</v>
      </c>
      <c r="DL23">
        <v>1.2541340000000001</v>
      </c>
      <c r="DM23">
        <v>1.4306209999999999</v>
      </c>
      <c r="DN23">
        <v>1.5736460000000001</v>
      </c>
      <c r="DO23">
        <v>1.467738</v>
      </c>
      <c r="DP23">
        <v>1.3805099999999999</v>
      </c>
      <c r="DQ23">
        <v>1.4642569999999999</v>
      </c>
      <c r="DR23">
        <v>1.622884</v>
      </c>
      <c r="DS23">
        <v>1.6256710000000001</v>
      </c>
      <c r="DT23">
        <v>1.7056020000000001</v>
      </c>
      <c r="DU23">
        <v>1.88639</v>
      </c>
      <c r="DV23">
        <v>1.9560919999999999</v>
      </c>
      <c r="DW23">
        <v>2.071186</v>
      </c>
      <c r="DX23">
        <v>2.3276699999999999</v>
      </c>
      <c r="DY23">
        <v>1.9065399999999999</v>
      </c>
      <c r="DZ23">
        <v>1.72549</v>
      </c>
      <c r="EA23">
        <v>2.3379840000000001</v>
      </c>
      <c r="EB23">
        <v>2.2771599999999999</v>
      </c>
      <c r="EC23">
        <v>2.1676220000000002</v>
      </c>
      <c r="ED23">
        <v>2.1608100000000001</v>
      </c>
      <c r="EE23">
        <v>2.3455780000000002</v>
      </c>
      <c r="EF23">
        <v>2.2912979999999998</v>
      </c>
      <c r="EG23">
        <v>1.735371</v>
      </c>
      <c r="EH23">
        <v>1.9274199999999999</v>
      </c>
      <c r="EI23">
        <v>1.927073</v>
      </c>
      <c r="EJ23">
        <v>1.7341009999999999</v>
      </c>
      <c r="EK23">
        <v>2.1974749999999998</v>
      </c>
      <c r="EL23">
        <v>2.5026709999999999</v>
      </c>
      <c r="EV23">
        <f t="shared" si="0"/>
        <v>1.8629608333333332</v>
      </c>
    </row>
    <row r="24" spans="1:152" x14ac:dyDescent="0.25">
      <c r="B24">
        <v>1957</v>
      </c>
      <c r="DN24">
        <v>1.4609939999999999</v>
      </c>
      <c r="DO24">
        <v>1.3626670000000001</v>
      </c>
      <c r="DP24">
        <v>1.281684</v>
      </c>
      <c r="DQ24">
        <v>1.3594349999999999</v>
      </c>
      <c r="DR24">
        <v>1.506707</v>
      </c>
      <c r="DS24">
        <v>1.5092939999999999</v>
      </c>
      <c r="DT24">
        <v>1.583504</v>
      </c>
      <c r="DU24">
        <v>1.75135</v>
      </c>
      <c r="DV24">
        <v>1.8160620000000001</v>
      </c>
      <c r="DW24">
        <v>1.9229160000000001</v>
      </c>
      <c r="DX24">
        <v>2.1610390000000002</v>
      </c>
      <c r="DY24">
        <v>1.770057</v>
      </c>
      <c r="DZ24">
        <v>1.6019669999999999</v>
      </c>
      <c r="EA24">
        <v>2.1706159999999999</v>
      </c>
      <c r="EB24">
        <v>2.1141450000000002</v>
      </c>
      <c r="EC24">
        <v>2.0124490000000002</v>
      </c>
      <c r="ED24">
        <v>2.0061249999999999</v>
      </c>
      <c r="EE24">
        <v>2.1776650000000002</v>
      </c>
      <c r="EF24">
        <v>2.1272709999999999</v>
      </c>
      <c r="EG24">
        <v>1.6111409999999999</v>
      </c>
      <c r="EH24">
        <v>1.789442</v>
      </c>
      <c r="EI24">
        <v>1.78912</v>
      </c>
      <c r="EJ24">
        <v>1.6099619999999999</v>
      </c>
      <c r="EK24">
        <v>2.040165</v>
      </c>
      <c r="EL24">
        <v>2.3235130000000002</v>
      </c>
      <c r="EM24">
        <v>2.2385350000000002</v>
      </c>
      <c r="EN24">
        <v>1.8189439999999999</v>
      </c>
      <c r="EO24">
        <v>1.6764790000000001</v>
      </c>
      <c r="EP24">
        <v>1.6698770000000001</v>
      </c>
      <c r="EQ24">
        <v>1.496443</v>
      </c>
      <c r="EV24">
        <f t="shared" si="0"/>
        <v>1.7919856000000003</v>
      </c>
    </row>
    <row r="26" spans="1:152" x14ac:dyDescent="0.25">
      <c r="B26" t="s">
        <v>0</v>
      </c>
      <c r="C26" t="s">
        <v>27</v>
      </c>
      <c r="D26" t="s">
        <v>28</v>
      </c>
      <c r="E26" t="s">
        <v>29</v>
      </c>
      <c r="F26" t="s">
        <v>30</v>
      </c>
      <c r="G26" t="s">
        <v>31</v>
      </c>
      <c r="H26" t="s">
        <v>32</v>
      </c>
      <c r="I26" t="s">
        <v>33</v>
      </c>
      <c r="J26" t="s">
        <v>34</v>
      </c>
      <c r="K26" t="s">
        <v>35</v>
      </c>
      <c r="L26" t="s">
        <v>36</v>
      </c>
      <c r="M26" t="s">
        <v>37</v>
      </c>
      <c r="N26" t="s">
        <v>38</v>
      </c>
      <c r="O26" t="s">
        <v>39</v>
      </c>
      <c r="P26" t="s">
        <v>40</v>
      </c>
      <c r="Q26" t="s">
        <v>41</v>
      </c>
      <c r="R26" t="s">
        <v>42</v>
      </c>
      <c r="S26" t="s">
        <v>43</v>
      </c>
      <c r="T26" t="s">
        <v>44</v>
      </c>
      <c r="U26" t="s">
        <v>45</v>
      </c>
      <c r="V26" t="s">
        <v>46</v>
      </c>
      <c r="W26" t="s">
        <v>47</v>
      </c>
      <c r="X26" t="s">
        <v>48</v>
      </c>
      <c r="Y26" t="s">
        <v>49</v>
      </c>
      <c r="Z26" t="s">
        <v>50</v>
      </c>
      <c r="AA26" t="s">
        <v>51</v>
      </c>
      <c r="AB26" t="s">
        <v>52</v>
      </c>
      <c r="AC26" t="s">
        <v>53</v>
      </c>
      <c r="AD26" t="s">
        <v>54</v>
      </c>
      <c r="AE26" t="s">
        <v>55</v>
      </c>
      <c r="AF26" t="s">
        <v>56</v>
      </c>
      <c r="AG26" t="s">
        <v>57</v>
      </c>
      <c r="AH26" t="s">
        <v>58</v>
      </c>
      <c r="AI26" t="s">
        <v>59</v>
      </c>
      <c r="AJ26" t="s">
        <v>60</v>
      </c>
      <c r="AK26" t="s">
        <v>61</v>
      </c>
      <c r="AL26" t="s">
        <v>62</v>
      </c>
      <c r="AM26" t="s">
        <v>63</v>
      </c>
      <c r="AN26" t="s">
        <v>64</v>
      </c>
      <c r="AO26" t="s">
        <v>65</v>
      </c>
      <c r="AP26" t="s">
        <v>66</v>
      </c>
      <c r="AQ26" t="s">
        <v>67</v>
      </c>
      <c r="AR26" t="s">
        <v>68</v>
      </c>
      <c r="AS26" t="s">
        <v>69</v>
      </c>
      <c r="AT26" t="s">
        <v>70</v>
      </c>
      <c r="AU26" t="s">
        <v>71</v>
      </c>
      <c r="AV26" t="s">
        <v>72</v>
      </c>
      <c r="AW26" t="s">
        <v>73</v>
      </c>
      <c r="AX26" t="s">
        <v>74</v>
      </c>
      <c r="AY26" t="s">
        <v>75</v>
      </c>
      <c r="AZ26" t="s">
        <v>76</v>
      </c>
      <c r="BA26" t="s">
        <v>77</v>
      </c>
      <c r="BB26" t="s">
        <v>78</v>
      </c>
      <c r="BC26" t="s">
        <v>79</v>
      </c>
      <c r="BD26" t="s">
        <v>80</v>
      </c>
      <c r="BE26" t="s">
        <v>81</v>
      </c>
      <c r="BF26" t="s">
        <v>82</v>
      </c>
      <c r="BG26" t="s">
        <v>83</v>
      </c>
      <c r="BH26" t="s">
        <v>84</v>
      </c>
      <c r="BI26" t="s">
        <v>85</v>
      </c>
      <c r="BJ26" t="s">
        <v>86</v>
      </c>
      <c r="BK26" t="s">
        <v>87</v>
      </c>
      <c r="BL26" t="s">
        <v>88</v>
      </c>
      <c r="BM26" t="s">
        <v>89</v>
      </c>
      <c r="BN26" t="s">
        <v>90</v>
      </c>
      <c r="BO26" t="s">
        <v>91</v>
      </c>
      <c r="BP26" t="s">
        <v>92</v>
      </c>
      <c r="BQ26" t="s">
        <v>93</v>
      </c>
      <c r="BR26" t="s">
        <v>94</v>
      </c>
      <c r="BS26" t="s">
        <v>95</v>
      </c>
      <c r="BT26" t="s">
        <v>96</v>
      </c>
      <c r="BU26" t="s">
        <v>97</v>
      </c>
      <c r="BV26" t="s">
        <v>98</v>
      </c>
      <c r="BW26" t="s">
        <v>99</v>
      </c>
      <c r="BX26" t="s">
        <v>100</v>
      </c>
      <c r="BY26" t="s">
        <v>101</v>
      </c>
      <c r="BZ26" t="s">
        <v>102</v>
      </c>
      <c r="CA26" t="s">
        <v>103</v>
      </c>
      <c r="CB26" t="s">
        <v>104</v>
      </c>
      <c r="CC26" t="s">
        <v>105</v>
      </c>
      <c r="CD26" t="s">
        <v>106</v>
      </c>
      <c r="CE26" t="s">
        <v>107</v>
      </c>
      <c r="CF26" t="s">
        <v>108</v>
      </c>
      <c r="CG26" t="s">
        <v>109</v>
      </c>
      <c r="CH26" t="s">
        <v>110</v>
      </c>
      <c r="CI26" t="s">
        <v>111</v>
      </c>
      <c r="CJ26" t="s">
        <v>112</v>
      </c>
      <c r="CK26" t="s">
        <v>113</v>
      </c>
      <c r="CL26" t="s">
        <v>114</v>
      </c>
      <c r="CM26" t="s">
        <v>115</v>
      </c>
      <c r="CN26" t="s">
        <v>116</v>
      </c>
      <c r="CO26" t="s">
        <v>117</v>
      </c>
      <c r="CP26" t="s">
        <v>118</v>
      </c>
      <c r="CQ26" t="s">
        <v>119</v>
      </c>
      <c r="CR26" t="s">
        <v>120</v>
      </c>
      <c r="CS26" t="s">
        <v>121</v>
      </c>
      <c r="CT26" t="s">
        <v>122</v>
      </c>
      <c r="CU26" t="s">
        <v>123</v>
      </c>
      <c r="CV26" t="s">
        <v>124</v>
      </c>
      <c r="CW26" t="s">
        <v>125</v>
      </c>
      <c r="CX26" t="s">
        <v>126</v>
      </c>
      <c r="CY26" t="s">
        <v>127</v>
      </c>
      <c r="CZ26" t="s">
        <v>128</v>
      </c>
      <c r="DA26" t="s">
        <v>129</v>
      </c>
      <c r="DB26" t="s">
        <v>130</v>
      </c>
      <c r="DC26" t="s">
        <v>131</v>
      </c>
      <c r="DD26" t="s">
        <v>132</v>
      </c>
      <c r="DE26" t="s">
        <v>133</v>
      </c>
      <c r="DF26" t="s">
        <v>134</v>
      </c>
      <c r="DG26" t="s">
        <v>135</v>
      </c>
      <c r="DH26" t="s">
        <v>136</v>
      </c>
      <c r="DI26" t="s">
        <v>137</v>
      </c>
      <c r="DJ26" t="s">
        <v>138</v>
      </c>
      <c r="DK26" t="s">
        <v>139</v>
      </c>
      <c r="DL26" t="s">
        <v>140</v>
      </c>
      <c r="DM26" t="s">
        <v>141</v>
      </c>
      <c r="DN26" t="s">
        <v>142</v>
      </c>
      <c r="DO26" t="s">
        <v>143</v>
      </c>
      <c r="DP26" t="s">
        <v>144</v>
      </c>
      <c r="DQ26" t="s">
        <v>145</v>
      </c>
      <c r="DR26" t="s">
        <v>146</v>
      </c>
      <c r="DS26" t="s">
        <v>147</v>
      </c>
      <c r="DT26" t="s">
        <v>148</v>
      </c>
      <c r="DU26" t="s">
        <v>149</v>
      </c>
      <c r="DV26" t="s">
        <v>150</v>
      </c>
      <c r="DW26" t="s">
        <v>151</v>
      </c>
      <c r="DX26" t="s">
        <v>152</v>
      </c>
      <c r="DY26" t="s">
        <v>153</v>
      </c>
      <c r="DZ26" t="s">
        <v>154</v>
      </c>
      <c r="EA26" t="s">
        <v>155</v>
      </c>
      <c r="EB26" t="s">
        <v>156</v>
      </c>
      <c r="EC26" t="s">
        <v>157</v>
      </c>
      <c r="ED26" t="s">
        <v>158</v>
      </c>
      <c r="EE26" t="s">
        <v>159</v>
      </c>
      <c r="EF26" t="s">
        <v>160</v>
      </c>
      <c r="EG26" t="s">
        <v>161</v>
      </c>
      <c r="EH26" t="s">
        <v>162</v>
      </c>
      <c r="EI26" t="s">
        <v>163</v>
      </c>
      <c r="EJ26" t="s">
        <v>164</v>
      </c>
      <c r="EK26" t="s">
        <v>165</v>
      </c>
      <c r="EL26" t="s">
        <v>166</v>
      </c>
      <c r="EM26" t="s">
        <v>217</v>
      </c>
      <c r="EN26" t="s">
        <v>218</v>
      </c>
      <c r="EO26" t="s">
        <v>219</v>
      </c>
      <c r="EP26" t="s">
        <v>220</v>
      </c>
      <c r="EQ26" t="s">
        <v>221</v>
      </c>
      <c r="ER26" t="s">
        <v>222</v>
      </c>
      <c r="ES26" t="s">
        <v>223</v>
      </c>
      <c r="ET26" t="s">
        <v>224</v>
      </c>
    </row>
    <row r="27" spans="1:152" x14ac:dyDescent="0.25">
      <c r="A27" t="s">
        <v>25</v>
      </c>
      <c r="B27">
        <v>1842</v>
      </c>
      <c r="C27">
        <v>26.425239999999999</v>
      </c>
      <c r="D27">
        <v>26.590319999999998</v>
      </c>
      <c r="E27">
        <v>26.48509</v>
      </c>
      <c r="F27">
        <v>26.89218</v>
      </c>
      <c r="G27">
        <v>29.406890000000001</v>
      </c>
      <c r="H27">
        <v>32.674709999999997</v>
      </c>
      <c r="I27">
        <v>28.768180000000001</v>
      </c>
      <c r="J27">
        <v>28.200589999999998</v>
      </c>
      <c r="K27">
        <v>33.377119999999998</v>
      </c>
      <c r="L27">
        <v>33.766680000000001</v>
      </c>
      <c r="M27">
        <v>33.514879999999998</v>
      </c>
      <c r="N27">
        <v>36.326889999999999</v>
      </c>
      <c r="O27">
        <v>39.964779999999998</v>
      </c>
      <c r="P27">
        <v>42.670020000000001</v>
      </c>
      <c r="Q27">
        <v>41.850650000000002</v>
      </c>
      <c r="R27">
        <v>43.987360000000002</v>
      </c>
      <c r="S27">
        <v>36.927599999999998</v>
      </c>
      <c r="T27">
        <v>35.659750000000003</v>
      </c>
      <c r="U27">
        <v>38.881999999999998</v>
      </c>
      <c r="V27">
        <v>42.734870000000001</v>
      </c>
      <c r="W27">
        <v>41.107410000000002</v>
      </c>
      <c r="X27">
        <v>40.314819999999997</v>
      </c>
      <c r="Y27">
        <v>41.744399999999999</v>
      </c>
      <c r="Z27">
        <v>42.258670000000002</v>
      </c>
      <c r="AA27">
        <v>41.958410000000001</v>
      </c>
      <c r="AB27">
        <v>44.303150000000002</v>
      </c>
      <c r="AC27">
        <v>45.03199</v>
      </c>
      <c r="AD27">
        <v>40.907719999999998</v>
      </c>
      <c r="AE27">
        <v>43.684420000000003</v>
      </c>
      <c r="AF27">
        <v>53.067480000000003</v>
      </c>
      <c r="EV27">
        <f>AVERAGE(C27:EU27)</f>
        <v>37.316142333333332</v>
      </c>
    </row>
    <row r="28" spans="1:152" x14ac:dyDescent="0.25">
      <c r="B28">
        <v>1847</v>
      </c>
      <c r="H28">
        <v>26.06053</v>
      </c>
      <c r="I28">
        <v>22.944790000000001</v>
      </c>
      <c r="J28">
        <v>22.492080000000001</v>
      </c>
      <c r="K28">
        <v>26.620760000000001</v>
      </c>
      <c r="L28">
        <v>26.931460000000001</v>
      </c>
      <c r="M28">
        <v>26.730630000000001</v>
      </c>
      <c r="N28">
        <v>28.973420000000001</v>
      </c>
      <c r="O28">
        <v>31.87491</v>
      </c>
      <c r="P28">
        <v>34.032550000000001</v>
      </c>
      <c r="Q28">
        <v>33.379040000000003</v>
      </c>
      <c r="R28">
        <v>35.083219999999997</v>
      </c>
      <c r="S28">
        <v>29.452529999999999</v>
      </c>
      <c r="T28">
        <v>28.441330000000001</v>
      </c>
      <c r="U28">
        <v>31.011310000000002</v>
      </c>
      <c r="V28">
        <v>34.084269999999997</v>
      </c>
      <c r="W28">
        <v>32.786239999999999</v>
      </c>
      <c r="X28">
        <v>32.154089999999997</v>
      </c>
      <c r="Y28">
        <v>33.2943</v>
      </c>
      <c r="Z28">
        <v>33.704459999999997</v>
      </c>
      <c r="AA28">
        <v>33.464979999999997</v>
      </c>
      <c r="AB28">
        <v>35.335079999999998</v>
      </c>
      <c r="AC28">
        <v>35.91639</v>
      </c>
      <c r="AD28">
        <v>32.626980000000003</v>
      </c>
      <c r="AE28">
        <v>34.8416</v>
      </c>
      <c r="AF28">
        <v>42.325290000000003</v>
      </c>
      <c r="AG28">
        <v>39.267470000000003</v>
      </c>
      <c r="AH28">
        <v>41.133119999999998</v>
      </c>
      <c r="AI28">
        <v>41.396709999999999</v>
      </c>
      <c r="AJ28">
        <v>34.6068</v>
      </c>
      <c r="AK28">
        <v>33.73066</v>
      </c>
      <c r="EV28">
        <f t="shared" ref="EV28:EV49" si="1">AVERAGE(C28:EU28)</f>
        <v>32.489899999999999</v>
      </c>
    </row>
    <row r="29" spans="1:152" x14ac:dyDescent="0.25">
      <c r="B29">
        <v>1852</v>
      </c>
      <c r="M29">
        <v>32.583930000000002</v>
      </c>
      <c r="N29">
        <v>35.317839999999997</v>
      </c>
      <c r="O29">
        <v>38.854669999999999</v>
      </c>
      <c r="P29">
        <v>41.484780000000001</v>
      </c>
      <c r="Q29">
        <v>40.688160000000003</v>
      </c>
      <c r="R29">
        <v>42.765520000000002</v>
      </c>
      <c r="S29">
        <v>35.901859999999999</v>
      </c>
      <c r="T29">
        <v>34.669240000000002</v>
      </c>
      <c r="U29">
        <v>37.80198</v>
      </c>
      <c r="V29">
        <v>41.547820000000002</v>
      </c>
      <c r="W29">
        <v>39.965560000000004</v>
      </c>
      <c r="X29">
        <v>39.194989999999997</v>
      </c>
      <c r="Y29">
        <v>40.584870000000002</v>
      </c>
      <c r="Z29">
        <v>41.084850000000003</v>
      </c>
      <c r="AA29">
        <v>40.792929999999998</v>
      </c>
      <c r="AB29">
        <v>43.07253</v>
      </c>
      <c r="AC29">
        <v>43.781120000000001</v>
      </c>
      <c r="AD29">
        <v>39.771419999999999</v>
      </c>
      <c r="AE29">
        <v>42.47099</v>
      </c>
      <c r="AF29">
        <v>51.593409999999999</v>
      </c>
      <c r="AG29">
        <v>47.866</v>
      </c>
      <c r="AH29">
        <v>50.140169999999998</v>
      </c>
      <c r="AI29">
        <v>50.461489999999998</v>
      </c>
      <c r="AJ29">
        <v>42.184780000000003</v>
      </c>
      <c r="AK29">
        <v>41.116779999999999</v>
      </c>
      <c r="AL29">
        <v>40.37997</v>
      </c>
      <c r="AM29">
        <v>39.231009999999998</v>
      </c>
      <c r="AN29">
        <v>37.756399999999999</v>
      </c>
      <c r="AO29">
        <v>35.789200000000001</v>
      </c>
      <c r="AP29">
        <v>33.933439999999997</v>
      </c>
      <c r="EV29">
        <f t="shared" si="1"/>
        <v>40.759590333333335</v>
      </c>
    </row>
    <row r="30" spans="1:152" x14ac:dyDescent="0.25">
      <c r="B30">
        <v>1857</v>
      </c>
      <c r="R30">
        <v>36.635309999999997</v>
      </c>
      <c r="S30">
        <v>30.755520000000001</v>
      </c>
      <c r="T30">
        <v>29.699580000000001</v>
      </c>
      <c r="U30">
        <v>32.38326</v>
      </c>
      <c r="V30">
        <v>35.592170000000003</v>
      </c>
      <c r="W30">
        <v>34.236710000000002</v>
      </c>
      <c r="X30">
        <v>33.576590000000003</v>
      </c>
      <c r="Y30">
        <v>34.767240000000001</v>
      </c>
      <c r="Z30">
        <v>35.195549999999997</v>
      </c>
      <c r="AA30">
        <v>34.945480000000003</v>
      </c>
      <c r="AB30">
        <v>36.898310000000002</v>
      </c>
      <c r="AC30">
        <v>37.505330000000001</v>
      </c>
      <c r="AD30">
        <v>34.070390000000003</v>
      </c>
      <c r="AE30">
        <v>36.383000000000003</v>
      </c>
      <c r="AF30">
        <v>44.197769999999998</v>
      </c>
      <c r="AG30">
        <v>41.004660000000001</v>
      </c>
      <c r="AH30">
        <v>42.952849999999998</v>
      </c>
      <c r="AI30">
        <v>43.228099999999998</v>
      </c>
      <c r="AJ30">
        <v>36.137810000000002</v>
      </c>
      <c r="AK30">
        <v>35.222900000000003</v>
      </c>
      <c r="AL30">
        <v>34.591709999999999</v>
      </c>
      <c r="AM30">
        <v>33.60745</v>
      </c>
      <c r="AN30">
        <v>32.34422</v>
      </c>
      <c r="AO30">
        <v>30.659009999999999</v>
      </c>
      <c r="AP30">
        <v>29.06926</v>
      </c>
      <c r="AQ30">
        <v>27.96773</v>
      </c>
      <c r="AR30">
        <v>30.79185</v>
      </c>
      <c r="AS30">
        <v>31.20177</v>
      </c>
      <c r="AT30">
        <v>30.16385</v>
      </c>
      <c r="AU30">
        <v>30.176210000000001</v>
      </c>
      <c r="EV30">
        <f t="shared" si="1"/>
        <v>34.532053000000005</v>
      </c>
    </row>
    <row r="31" spans="1:152" x14ac:dyDescent="0.25">
      <c r="B31">
        <v>1862</v>
      </c>
      <c r="W31">
        <v>33.315910000000002</v>
      </c>
      <c r="X31">
        <v>32.673549999999999</v>
      </c>
      <c r="Y31">
        <v>33.832180000000001</v>
      </c>
      <c r="Z31">
        <v>34.24897</v>
      </c>
      <c r="AA31">
        <v>34.00562</v>
      </c>
      <c r="AB31">
        <v>35.905929999999998</v>
      </c>
      <c r="AC31">
        <v>36.496630000000003</v>
      </c>
      <c r="AD31">
        <v>33.154069999999997</v>
      </c>
      <c r="AE31">
        <v>35.404470000000003</v>
      </c>
      <c r="AF31">
        <v>43.009070000000001</v>
      </c>
      <c r="AG31">
        <v>39.901850000000003</v>
      </c>
      <c r="AH31">
        <v>41.797629999999998</v>
      </c>
      <c r="AI31">
        <v>42.065489999999997</v>
      </c>
      <c r="AJ31">
        <v>35.165889999999997</v>
      </c>
      <c r="AK31">
        <v>34.275579999999998</v>
      </c>
      <c r="AL31">
        <v>33.661369999999998</v>
      </c>
      <c r="AM31">
        <v>32.703580000000002</v>
      </c>
      <c r="AN31">
        <v>31.474319999999999</v>
      </c>
      <c r="AO31">
        <v>29.834430000000001</v>
      </c>
      <c r="AP31">
        <v>28.28744</v>
      </c>
      <c r="AQ31">
        <v>27.215540000000001</v>
      </c>
      <c r="AR31">
        <v>29.963709999999999</v>
      </c>
      <c r="AS31">
        <v>30.3626</v>
      </c>
      <c r="AT31">
        <v>29.352589999999999</v>
      </c>
      <c r="AU31">
        <v>29.364629999999998</v>
      </c>
      <c r="AV31">
        <v>29.91358</v>
      </c>
      <c r="AW31">
        <v>29.011970000000002</v>
      </c>
      <c r="AX31">
        <v>28.9907</v>
      </c>
      <c r="AY31">
        <v>28.047499999999999</v>
      </c>
      <c r="AZ31">
        <v>28.683530000000001</v>
      </c>
      <c r="EV31">
        <f t="shared" si="1"/>
        <v>33.070677666666676</v>
      </c>
    </row>
    <row r="32" spans="1:152" x14ac:dyDescent="0.25">
      <c r="B32">
        <v>1867</v>
      </c>
      <c r="AB32">
        <v>33.505609999999997</v>
      </c>
      <c r="AC32">
        <v>34.056809999999999</v>
      </c>
      <c r="AD32">
        <v>30.937709999999999</v>
      </c>
      <c r="AE32">
        <v>33.037669999999999</v>
      </c>
      <c r="AF32">
        <v>40.133899999999997</v>
      </c>
      <c r="AG32">
        <v>37.234389999999998</v>
      </c>
      <c r="AH32">
        <v>39.003439999999998</v>
      </c>
      <c r="AI32">
        <v>39.253399999999999</v>
      </c>
      <c r="AJ32">
        <v>32.815040000000003</v>
      </c>
      <c r="AK32">
        <v>31.984249999999999</v>
      </c>
      <c r="AL32">
        <v>31.411090000000002</v>
      </c>
      <c r="AM32">
        <v>30.517340000000001</v>
      </c>
      <c r="AN32">
        <v>29.370249999999999</v>
      </c>
      <c r="AO32">
        <v>27.83999</v>
      </c>
      <c r="AP32">
        <v>26.396419999999999</v>
      </c>
      <c r="AQ32">
        <v>25.396170000000001</v>
      </c>
      <c r="AR32">
        <v>27.960619999999999</v>
      </c>
      <c r="AS32">
        <v>28.332840000000001</v>
      </c>
      <c r="AT32">
        <v>27.390360000000001</v>
      </c>
      <c r="AU32">
        <v>27.401579999999999</v>
      </c>
      <c r="AV32">
        <v>27.91384</v>
      </c>
      <c r="AW32">
        <v>27.072500000000002</v>
      </c>
      <c r="AX32">
        <v>27.052659999999999</v>
      </c>
      <c r="AY32">
        <v>26.172509999999999</v>
      </c>
      <c r="AZ32">
        <v>26.766020000000001</v>
      </c>
      <c r="BA32">
        <v>26.769210000000001</v>
      </c>
      <c r="BB32">
        <v>27.265170000000001</v>
      </c>
      <c r="BC32">
        <v>26.51728</v>
      </c>
      <c r="BD32">
        <v>26.14049</v>
      </c>
      <c r="BE32">
        <v>24.63589</v>
      </c>
      <c r="EV32">
        <f t="shared" si="1"/>
        <v>30.009481666666666</v>
      </c>
    </row>
    <row r="33" spans="2:152" x14ac:dyDescent="0.25">
      <c r="B33">
        <v>1872</v>
      </c>
      <c r="AG33">
        <v>41.406010000000002</v>
      </c>
      <c r="AH33">
        <v>43.373269999999998</v>
      </c>
      <c r="AI33">
        <v>43.651220000000002</v>
      </c>
      <c r="AJ33">
        <v>36.491520000000001</v>
      </c>
      <c r="AK33">
        <v>35.56767</v>
      </c>
      <c r="AL33">
        <v>34.930289999999999</v>
      </c>
      <c r="AM33">
        <v>33.936399999999999</v>
      </c>
      <c r="AN33">
        <v>32.660800000000002</v>
      </c>
      <c r="AO33">
        <v>30.959099999999999</v>
      </c>
      <c r="AP33">
        <v>29.35379</v>
      </c>
      <c r="AQ33">
        <v>28.241479999999999</v>
      </c>
      <c r="AR33">
        <v>31.093240000000002</v>
      </c>
      <c r="AS33">
        <v>31.507159999999999</v>
      </c>
      <c r="AT33">
        <v>30.45909</v>
      </c>
      <c r="AU33">
        <v>30.47157</v>
      </c>
      <c r="AV33">
        <v>31.041219999999999</v>
      </c>
      <c r="AW33">
        <v>30.105630000000001</v>
      </c>
      <c r="AX33">
        <v>30.083549999999999</v>
      </c>
      <c r="AY33">
        <v>29.104790000000001</v>
      </c>
      <c r="AZ33">
        <v>29.764800000000001</v>
      </c>
      <c r="BA33">
        <v>29.768350000000002</v>
      </c>
      <c r="BB33">
        <v>30.319870000000002</v>
      </c>
      <c r="BC33">
        <v>29.488189999999999</v>
      </c>
      <c r="BD33">
        <v>29.069179999999999</v>
      </c>
      <c r="BE33">
        <v>27.39601</v>
      </c>
      <c r="BF33">
        <v>27.070959999999999</v>
      </c>
      <c r="BG33">
        <v>27.542929999999998</v>
      </c>
      <c r="BH33">
        <v>27.29158</v>
      </c>
      <c r="BI33">
        <v>27.698650000000001</v>
      </c>
      <c r="BJ33">
        <v>28.095790000000001</v>
      </c>
      <c r="EV33">
        <f t="shared" si="1"/>
        <v>31.598137000000001</v>
      </c>
    </row>
    <row r="34" spans="2:152" x14ac:dyDescent="0.25">
      <c r="B34">
        <v>1877</v>
      </c>
      <c r="AL34">
        <v>35.313940000000002</v>
      </c>
      <c r="AM34">
        <v>34.309139999999999</v>
      </c>
      <c r="AN34">
        <v>33.01952</v>
      </c>
      <c r="AO34">
        <v>31.299130000000002</v>
      </c>
      <c r="AP34">
        <v>29.676189999999998</v>
      </c>
      <c r="AQ34">
        <v>28.551659999999998</v>
      </c>
      <c r="AR34">
        <v>31.434750000000001</v>
      </c>
      <c r="AS34">
        <v>31.85322</v>
      </c>
      <c r="AT34">
        <v>30.79363</v>
      </c>
      <c r="AU34">
        <v>30.806249999999999</v>
      </c>
      <c r="AV34">
        <v>31.382159999999999</v>
      </c>
      <c r="AW34">
        <v>30.43629</v>
      </c>
      <c r="AX34">
        <v>30.413969999999999</v>
      </c>
      <c r="AY34">
        <v>29.42446</v>
      </c>
      <c r="AZ34">
        <v>30.091719999999999</v>
      </c>
      <c r="BA34">
        <v>30.095310000000001</v>
      </c>
      <c r="BB34">
        <v>30.652889999999999</v>
      </c>
      <c r="BC34">
        <v>29.812069999999999</v>
      </c>
      <c r="BD34">
        <v>29.388459999999998</v>
      </c>
      <c r="BE34">
        <v>27.696909999999999</v>
      </c>
      <c r="BF34">
        <v>27.368289999999998</v>
      </c>
      <c r="BG34">
        <v>27.84545</v>
      </c>
      <c r="BH34">
        <v>27.591339999999999</v>
      </c>
      <c r="BI34">
        <v>28.002880000000001</v>
      </c>
      <c r="BJ34">
        <v>28.40438</v>
      </c>
      <c r="BK34">
        <v>27.967400000000001</v>
      </c>
      <c r="BL34">
        <v>28.659520000000001</v>
      </c>
      <c r="BM34">
        <v>28.454540000000001</v>
      </c>
      <c r="BN34">
        <v>28.27206</v>
      </c>
      <c r="BO34">
        <v>26.982250000000001</v>
      </c>
      <c r="EV34">
        <f t="shared" si="1"/>
        <v>29.866659333333327</v>
      </c>
    </row>
    <row r="35" spans="2:152" x14ac:dyDescent="0.25">
      <c r="B35">
        <v>1882</v>
      </c>
      <c r="AQ35">
        <v>26.806059999999999</v>
      </c>
      <c r="AR35">
        <v>29.512879999999999</v>
      </c>
      <c r="AS35">
        <v>29.905760000000001</v>
      </c>
      <c r="AT35">
        <v>28.91095</v>
      </c>
      <c r="AU35">
        <v>28.922799999999999</v>
      </c>
      <c r="AV35">
        <v>29.46349</v>
      </c>
      <c r="AW35">
        <v>28.57545</v>
      </c>
      <c r="AX35">
        <v>28.554500000000001</v>
      </c>
      <c r="AY35">
        <v>27.625489999999999</v>
      </c>
      <c r="AZ35">
        <v>28.251950000000001</v>
      </c>
      <c r="BA35">
        <v>28.255320000000001</v>
      </c>
      <c r="BB35">
        <v>28.77881</v>
      </c>
      <c r="BC35">
        <v>27.9894</v>
      </c>
      <c r="BD35">
        <v>27.59169</v>
      </c>
      <c r="BE35">
        <v>26.00356</v>
      </c>
      <c r="BF35">
        <v>25.695029999999999</v>
      </c>
      <c r="BG35">
        <v>26.14301</v>
      </c>
      <c r="BH35">
        <v>25.904440000000001</v>
      </c>
      <c r="BI35">
        <v>26.29082</v>
      </c>
      <c r="BJ35">
        <v>26.66778</v>
      </c>
      <c r="BK35">
        <v>26.25751</v>
      </c>
      <c r="BL35">
        <v>26.907319999999999</v>
      </c>
      <c r="BM35">
        <v>26.714870000000001</v>
      </c>
      <c r="BN35">
        <v>26.54355</v>
      </c>
      <c r="BO35">
        <v>25.33259</v>
      </c>
      <c r="BP35">
        <v>25.70599</v>
      </c>
      <c r="BQ35">
        <v>25.792179999999998</v>
      </c>
      <c r="BR35">
        <v>25.202860000000001</v>
      </c>
      <c r="BS35">
        <v>24.359400000000001</v>
      </c>
      <c r="BT35">
        <v>26.31822</v>
      </c>
      <c r="EV35">
        <f t="shared" si="1"/>
        <v>27.166122666666674</v>
      </c>
    </row>
    <row r="36" spans="2:152" x14ac:dyDescent="0.25">
      <c r="B36">
        <v>1887</v>
      </c>
      <c r="AV36">
        <v>33.672409999999999</v>
      </c>
      <c r="AW36">
        <v>32.657510000000002</v>
      </c>
      <c r="AX36">
        <v>32.633560000000003</v>
      </c>
      <c r="AY36">
        <v>31.571840000000002</v>
      </c>
      <c r="AZ36">
        <v>32.287790000000001</v>
      </c>
      <c r="BA36">
        <v>32.291640000000001</v>
      </c>
      <c r="BB36">
        <v>32.889919999999996</v>
      </c>
      <c r="BC36">
        <v>31.987739999999999</v>
      </c>
      <c r="BD36">
        <v>31.53321</v>
      </c>
      <c r="BE36">
        <v>29.718209999999999</v>
      </c>
      <c r="BF36">
        <v>29.36561</v>
      </c>
      <c r="BG36">
        <v>29.877590000000001</v>
      </c>
      <c r="BH36">
        <v>29.60493</v>
      </c>
      <c r="BI36">
        <v>30.046510000000001</v>
      </c>
      <c r="BJ36">
        <v>30.477309999999999</v>
      </c>
      <c r="BK36">
        <v>30.00844</v>
      </c>
      <c r="BL36">
        <v>30.751080000000002</v>
      </c>
      <c r="BM36">
        <v>30.531140000000001</v>
      </c>
      <c r="BN36">
        <v>30.335339999999999</v>
      </c>
      <c r="BO36">
        <v>28.9514</v>
      </c>
      <c r="BP36">
        <v>29.378129999999999</v>
      </c>
      <c r="BQ36">
        <v>29.47664</v>
      </c>
      <c r="BR36">
        <v>28.803129999999999</v>
      </c>
      <c r="BS36">
        <v>27.839179999999999</v>
      </c>
      <c r="BT36">
        <v>30.077829999999999</v>
      </c>
      <c r="BU36">
        <v>29.645600000000002</v>
      </c>
      <c r="BV36">
        <v>30.37754</v>
      </c>
      <c r="BW36">
        <v>29.6511</v>
      </c>
      <c r="BX36">
        <v>25.294989999999999</v>
      </c>
      <c r="BY36">
        <v>27.717169999999999</v>
      </c>
      <c r="EV36">
        <f t="shared" si="1"/>
        <v>30.31514966666667</v>
      </c>
    </row>
    <row r="37" spans="2:152" x14ac:dyDescent="0.25">
      <c r="B37">
        <v>1892</v>
      </c>
      <c r="BA37">
        <v>33.222149999999999</v>
      </c>
      <c r="BB37">
        <v>33.837670000000003</v>
      </c>
      <c r="BC37">
        <v>32.909489999999998</v>
      </c>
      <c r="BD37">
        <v>32.441859999999998</v>
      </c>
      <c r="BE37">
        <v>30.574560000000002</v>
      </c>
      <c r="BF37">
        <v>30.2118</v>
      </c>
      <c r="BG37">
        <v>30.738530000000001</v>
      </c>
      <c r="BH37">
        <v>30.458020000000001</v>
      </c>
      <c r="BI37">
        <v>30.912320000000001</v>
      </c>
      <c r="BJ37">
        <v>31.355530000000002</v>
      </c>
      <c r="BK37">
        <v>30.873139999999999</v>
      </c>
      <c r="BL37">
        <v>31.63719</v>
      </c>
      <c r="BM37">
        <v>31.410910000000001</v>
      </c>
      <c r="BN37">
        <v>31.20947</v>
      </c>
      <c r="BO37">
        <v>29.785640000000001</v>
      </c>
      <c r="BP37">
        <v>30.224679999999999</v>
      </c>
      <c r="BQ37">
        <v>30.326029999999999</v>
      </c>
      <c r="BR37">
        <v>29.633109999999999</v>
      </c>
      <c r="BS37">
        <v>28.641380000000002</v>
      </c>
      <c r="BT37">
        <v>30.94454</v>
      </c>
      <c r="BU37">
        <v>30.499849999999999</v>
      </c>
      <c r="BV37">
        <v>31.252880000000001</v>
      </c>
      <c r="BW37">
        <v>30.505510000000001</v>
      </c>
      <c r="BX37">
        <v>26.023879999999998</v>
      </c>
      <c r="BY37">
        <v>28.51585</v>
      </c>
      <c r="BZ37">
        <v>27.690539999999999</v>
      </c>
      <c r="CA37">
        <v>27.218229999999998</v>
      </c>
      <c r="CB37">
        <v>25.055140000000002</v>
      </c>
      <c r="CC37">
        <v>24.753910000000001</v>
      </c>
      <c r="CD37">
        <v>19.85427</v>
      </c>
      <c r="EV37">
        <f t="shared" si="1"/>
        <v>29.75726933333333</v>
      </c>
    </row>
    <row r="38" spans="2:152" x14ac:dyDescent="0.25">
      <c r="B38">
        <v>1897</v>
      </c>
      <c r="BF38">
        <v>31.824770000000001</v>
      </c>
      <c r="BG38">
        <v>32.379620000000003</v>
      </c>
      <c r="BH38">
        <v>32.084139999999998</v>
      </c>
      <c r="BI38">
        <v>32.562690000000003</v>
      </c>
      <c r="BJ38">
        <v>33.02957</v>
      </c>
      <c r="BK38">
        <v>32.521430000000002</v>
      </c>
      <c r="BL38">
        <v>33.326259999999998</v>
      </c>
      <c r="BM38">
        <v>33.087899999999998</v>
      </c>
      <c r="BN38">
        <v>32.875700000000002</v>
      </c>
      <c r="BO38">
        <v>31.375869999999999</v>
      </c>
      <c r="BP38">
        <v>31.838339999999999</v>
      </c>
      <c r="BQ38">
        <v>31.9451</v>
      </c>
      <c r="BR38">
        <v>31.21519</v>
      </c>
      <c r="BS38">
        <v>30.17051</v>
      </c>
      <c r="BT38">
        <v>32.596629999999998</v>
      </c>
      <c r="BU38">
        <v>32.128210000000003</v>
      </c>
      <c r="BV38">
        <v>32.921430000000001</v>
      </c>
      <c r="BW38">
        <v>32.134169999999997</v>
      </c>
      <c r="BX38">
        <v>27.413260000000001</v>
      </c>
      <c r="BY38">
        <v>30.03828</v>
      </c>
      <c r="BZ38">
        <v>29.168900000000001</v>
      </c>
      <c r="CA38">
        <v>28.671379999999999</v>
      </c>
      <c r="CB38">
        <v>26.392810000000001</v>
      </c>
      <c r="CC38">
        <v>26.075500000000002</v>
      </c>
      <c r="CD38">
        <v>20.914269999999998</v>
      </c>
      <c r="CE38">
        <v>19.962350000000001</v>
      </c>
      <c r="CF38">
        <v>19.852740000000001</v>
      </c>
      <c r="CG38">
        <v>17.208490000000001</v>
      </c>
      <c r="CH38">
        <v>17.37613</v>
      </c>
      <c r="CI38">
        <v>17.43017</v>
      </c>
      <c r="EV38">
        <f t="shared" si="1"/>
        <v>28.684060333333338</v>
      </c>
    </row>
    <row r="39" spans="2:152" x14ac:dyDescent="0.25">
      <c r="B39">
        <v>1902</v>
      </c>
      <c r="BK39">
        <v>30.847999999999999</v>
      </c>
      <c r="BL39">
        <v>31.611419999999999</v>
      </c>
      <c r="BM39">
        <v>31.38533</v>
      </c>
      <c r="BN39">
        <v>31.184049999999999</v>
      </c>
      <c r="BO39">
        <v>29.761389999999999</v>
      </c>
      <c r="BP39">
        <v>30.200060000000001</v>
      </c>
      <c r="BQ39">
        <v>30.30133</v>
      </c>
      <c r="BR39">
        <v>29.608979999999999</v>
      </c>
      <c r="BS39">
        <v>28.61806</v>
      </c>
      <c r="BT39">
        <v>30.919339999999998</v>
      </c>
      <c r="BU39">
        <v>30.475010000000001</v>
      </c>
      <c r="BV39">
        <v>31.227429999999998</v>
      </c>
      <c r="BW39">
        <v>30.48067</v>
      </c>
      <c r="BX39">
        <v>26.002680000000002</v>
      </c>
      <c r="BY39">
        <v>28.492629999999998</v>
      </c>
      <c r="BZ39">
        <v>27.66798</v>
      </c>
      <c r="CA39">
        <v>27.196059999999999</v>
      </c>
      <c r="CB39">
        <v>25.03473</v>
      </c>
      <c r="CC39">
        <v>24.733750000000001</v>
      </c>
      <c r="CD39">
        <v>19.838100000000001</v>
      </c>
      <c r="CE39">
        <v>18.935169999999999</v>
      </c>
      <c r="CF39">
        <v>18.831189999999999</v>
      </c>
      <c r="CG39">
        <v>16.32301</v>
      </c>
      <c r="CH39">
        <v>16.482019999999999</v>
      </c>
      <c r="CI39">
        <v>16.533280000000001</v>
      </c>
      <c r="CJ39">
        <v>14.967040000000001</v>
      </c>
      <c r="CK39">
        <v>14.04377</v>
      </c>
      <c r="CL39">
        <v>13.664870000000001</v>
      </c>
      <c r="CM39">
        <v>12.603910000000001</v>
      </c>
      <c r="CN39">
        <v>12.825469999999999</v>
      </c>
      <c r="EV39">
        <f t="shared" si="1"/>
        <v>24.359890999999998</v>
      </c>
    </row>
    <row r="40" spans="2:152" x14ac:dyDescent="0.25">
      <c r="B40">
        <v>1907</v>
      </c>
      <c r="BP40">
        <v>28.333189999999998</v>
      </c>
      <c r="BQ40">
        <v>28.4282</v>
      </c>
      <c r="BR40">
        <v>27.778639999999999</v>
      </c>
      <c r="BS40">
        <v>26.848980000000001</v>
      </c>
      <c r="BT40">
        <v>29.007999999999999</v>
      </c>
      <c r="BU40">
        <v>28.591139999999999</v>
      </c>
      <c r="BV40">
        <v>29.297039999999999</v>
      </c>
      <c r="BW40">
        <v>28.596450000000001</v>
      </c>
      <c r="BX40">
        <v>24.39528</v>
      </c>
      <c r="BY40">
        <v>26.731300000000001</v>
      </c>
      <c r="BZ40">
        <v>25.957640000000001</v>
      </c>
      <c r="CA40">
        <v>25.514890000000001</v>
      </c>
      <c r="CB40">
        <v>23.487169999999999</v>
      </c>
      <c r="CC40">
        <v>23.204789999999999</v>
      </c>
      <c r="CD40">
        <v>18.61177</v>
      </c>
      <c r="CE40">
        <v>17.76465</v>
      </c>
      <c r="CF40">
        <v>17.667110000000001</v>
      </c>
      <c r="CG40">
        <v>15.313969999999999</v>
      </c>
      <c r="CH40">
        <v>15.46316</v>
      </c>
      <c r="CI40">
        <v>15.51125</v>
      </c>
      <c r="CJ40">
        <v>14.04182</v>
      </c>
      <c r="CK40">
        <v>13.17563</v>
      </c>
      <c r="CL40">
        <v>12.82016</v>
      </c>
      <c r="CM40">
        <v>11.824780000000001</v>
      </c>
      <c r="CN40">
        <v>12.032640000000001</v>
      </c>
      <c r="CO40">
        <v>12.31798</v>
      </c>
      <c r="CP40">
        <v>11.20682</v>
      </c>
      <c r="CQ40">
        <v>10.740629999999999</v>
      </c>
      <c r="CR40">
        <v>9.9850440000000003</v>
      </c>
      <c r="CS40">
        <v>8.7721560000000007</v>
      </c>
      <c r="EV40">
        <f t="shared" si="1"/>
        <v>19.780742666666672</v>
      </c>
    </row>
    <row r="41" spans="2:152" x14ac:dyDescent="0.25">
      <c r="B41">
        <v>1912</v>
      </c>
      <c r="BU41">
        <v>26.290559999999999</v>
      </c>
      <c r="BV41">
        <v>26.93966</v>
      </c>
      <c r="BW41">
        <v>26.29543</v>
      </c>
      <c r="BX41">
        <v>22.432310000000001</v>
      </c>
      <c r="BY41">
        <v>24.580369999999998</v>
      </c>
      <c r="BZ41">
        <v>23.868950000000002</v>
      </c>
      <c r="CA41">
        <v>23.461829999999999</v>
      </c>
      <c r="CB41">
        <v>21.597270000000002</v>
      </c>
      <c r="CC41">
        <v>21.337610000000002</v>
      </c>
      <c r="CD41">
        <v>17.114170000000001</v>
      </c>
      <c r="CE41">
        <v>16.33522</v>
      </c>
      <c r="CF41">
        <v>16.245519999999999</v>
      </c>
      <c r="CG41">
        <v>14.08173</v>
      </c>
      <c r="CH41">
        <v>14.218909999999999</v>
      </c>
      <c r="CI41">
        <v>14.26313</v>
      </c>
      <c r="CJ41">
        <v>12.911949999999999</v>
      </c>
      <c r="CK41">
        <v>12.115449999999999</v>
      </c>
      <c r="CL41">
        <v>11.78858</v>
      </c>
      <c r="CM41">
        <v>10.8733</v>
      </c>
      <c r="CN41">
        <v>11.064439999999999</v>
      </c>
      <c r="CO41">
        <v>11.32681</v>
      </c>
      <c r="CP41">
        <v>10.305059999999999</v>
      </c>
      <c r="CQ41">
        <v>9.8763850000000009</v>
      </c>
      <c r="CR41">
        <v>9.1815949999999997</v>
      </c>
      <c r="CS41">
        <v>8.0663029999999996</v>
      </c>
      <c r="CT41">
        <v>8.4771789999999996</v>
      </c>
      <c r="CU41">
        <v>8.6776280000000003</v>
      </c>
      <c r="CV41">
        <v>9.2937790000000007</v>
      </c>
      <c r="CW41">
        <v>11.14049</v>
      </c>
      <c r="CX41">
        <v>5.2196689999999997</v>
      </c>
      <c r="EV41">
        <f t="shared" si="1"/>
        <v>15.312709600000007</v>
      </c>
    </row>
    <row r="42" spans="2:152" x14ac:dyDescent="0.25">
      <c r="B42">
        <v>1922</v>
      </c>
      <c r="CE42">
        <v>10.74006</v>
      </c>
      <c r="CF42">
        <v>10.681089999999999</v>
      </c>
      <c r="CG42">
        <v>9.2584420000000005</v>
      </c>
      <c r="CH42">
        <v>9.3486329999999995</v>
      </c>
      <c r="CI42">
        <v>9.3777069999999991</v>
      </c>
      <c r="CJ42">
        <v>8.4893319999999992</v>
      </c>
      <c r="CK42">
        <v>7.9656520000000004</v>
      </c>
      <c r="CL42">
        <v>7.7507419999999998</v>
      </c>
      <c r="CM42">
        <v>7.148962</v>
      </c>
      <c r="CN42">
        <v>7.2746320000000004</v>
      </c>
      <c r="CO42">
        <v>7.4471379999999998</v>
      </c>
      <c r="CP42">
        <v>6.77536</v>
      </c>
      <c r="CQ42">
        <v>6.4935150000000004</v>
      </c>
      <c r="CR42">
        <v>6.0367059999999997</v>
      </c>
      <c r="CS42">
        <v>5.3034239999999997</v>
      </c>
      <c r="CT42">
        <v>5.5735669999999997</v>
      </c>
      <c r="CU42">
        <v>5.7053580000000004</v>
      </c>
      <c r="CV42">
        <v>6.1104649999999996</v>
      </c>
      <c r="CW42">
        <v>7.3246359999999999</v>
      </c>
      <c r="CX42">
        <v>3.4318219999999999</v>
      </c>
      <c r="CY42">
        <v>3.0972650000000002</v>
      </c>
      <c r="CZ42">
        <v>2.9981270000000002</v>
      </c>
      <c r="DA42">
        <v>2.9584079999999999</v>
      </c>
      <c r="DB42">
        <v>1.9900500000000001</v>
      </c>
      <c r="DC42">
        <v>1.7843979999999999</v>
      </c>
      <c r="DD42">
        <v>2.0231279999999998</v>
      </c>
      <c r="DE42">
        <v>2.2254100000000001</v>
      </c>
      <c r="DF42">
        <v>2.3609070000000001</v>
      </c>
      <c r="DG42">
        <v>2.9074849999999999</v>
      </c>
      <c r="DH42">
        <v>3.2218990000000001</v>
      </c>
      <c r="EV42">
        <f t="shared" si="1"/>
        <v>5.7934773333333336</v>
      </c>
    </row>
    <row r="43" spans="2:152" x14ac:dyDescent="0.25">
      <c r="B43">
        <v>1927</v>
      </c>
      <c r="CJ43">
        <v>10.1639</v>
      </c>
      <c r="CK43">
        <v>9.5369220000000006</v>
      </c>
      <c r="CL43">
        <v>9.2796190000000003</v>
      </c>
      <c r="CM43">
        <v>8.5591340000000002</v>
      </c>
      <c r="CN43">
        <v>8.7095950000000002</v>
      </c>
      <c r="CO43">
        <v>8.9161269999999995</v>
      </c>
      <c r="CP43">
        <v>8.1118380000000005</v>
      </c>
      <c r="CQ43">
        <v>7.7743960000000003</v>
      </c>
      <c r="CR43">
        <v>7.2274799999999999</v>
      </c>
      <c r="CS43">
        <v>6.3495540000000004</v>
      </c>
      <c r="CT43">
        <v>6.6729839999999996</v>
      </c>
      <c r="CU43">
        <v>6.8307710000000004</v>
      </c>
      <c r="CV43">
        <v>7.3157870000000003</v>
      </c>
      <c r="CW43">
        <v>8.7694609999999997</v>
      </c>
      <c r="CX43">
        <v>4.1087680000000004</v>
      </c>
      <c r="CY43">
        <v>3.708218</v>
      </c>
      <c r="CZ43">
        <v>3.5895239999999999</v>
      </c>
      <c r="DA43">
        <v>3.5419710000000002</v>
      </c>
      <c r="DB43">
        <v>2.3825980000000002</v>
      </c>
      <c r="DC43">
        <v>2.1363810000000001</v>
      </c>
      <c r="DD43">
        <v>2.4222009999999998</v>
      </c>
      <c r="DE43">
        <v>2.6643849999999998</v>
      </c>
      <c r="DF43">
        <v>2.8266089999999999</v>
      </c>
      <c r="DG43">
        <v>3.4810029999999998</v>
      </c>
      <c r="DH43">
        <v>3.857437</v>
      </c>
      <c r="DI43">
        <v>3.4855079999999998</v>
      </c>
      <c r="DJ43">
        <v>3.4834429999999998</v>
      </c>
      <c r="DK43">
        <v>2.7861500000000001</v>
      </c>
      <c r="DL43">
        <v>1.8701449999999999</v>
      </c>
      <c r="DM43">
        <v>1.8631230000000001</v>
      </c>
      <c r="EV43">
        <f t="shared" si="1"/>
        <v>5.4141677333333327</v>
      </c>
    </row>
    <row r="44" spans="2:152" x14ac:dyDescent="0.25">
      <c r="B44">
        <v>1932</v>
      </c>
      <c r="CO44">
        <v>9.1474200000000003</v>
      </c>
      <c r="CP44">
        <v>8.3222679999999993</v>
      </c>
      <c r="CQ44">
        <v>7.9760720000000003</v>
      </c>
      <c r="CR44">
        <v>7.4149669999999999</v>
      </c>
      <c r="CS44">
        <v>6.5142670000000003</v>
      </c>
      <c r="CT44">
        <v>6.8460869999999998</v>
      </c>
      <c r="CU44">
        <v>7.007968</v>
      </c>
      <c r="CV44">
        <v>7.505566</v>
      </c>
      <c r="CW44">
        <v>8.9969479999999997</v>
      </c>
      <c r="CX44">
        <v>4.2153539999999996</v>
      </c>
      <c r="CY44">
        <v>3.8044129999999998</v>
      </c>
      <c r="CZ44">
        <v>3.6826400000000001</v>
      </c>
      <c r="DA44">
        <v>3.6338530000000002</v>
      </c>
      <c r="DB44">
        <v>2.4444050000000002</v>
      </c>
      <c r="DC44">
        <v>2.1918009999999999</v>
      </c>
      <c r="DD44">
        <v>2.4850349999999999</v>
      </c>
      <c r="DE44">
        <v>2.7335020000000001</v>
      </c>
      <c r="DF44">
        <v>2.899934</v>
      </c>
      <c r="DG44">
        <v>3.571304</v>
      </c>
      <c r="DH44">
        <v>3.957503</v>
      </c>
      <c r="DI44">
        <v>3.5759259999999999</v>
      </c>
      <c r="DJ44">
        <v>3.5738080000000001</v>
      </c>
      <c r="DK44">
        <v>2.858425</v>
      </c>
      <c r="DL44">
        <v>1.918658</v>
      </c>
      <c r="DM44">
        <v>1.911454</v>
      </c>
      <c r="DN44">
        <v>1.9394420000000001</v>
      </c>
      <c r="DO44">
        <v>1.7291339999999999</v>
      </c>
      <c r="DP44">
        <v>1.6736679999999999</v>
      </c>
      <c r="DQ44">
        <v>1.663969</v>
      </c>
      <c r="DR44">
        <v>1.7177070000000001</v>
      </c>
      <c r="EV44">
        <f t="shared" si="1"/>
        <v>4.2637832666666666</v>
      </c>
    </row>
    <row r="45" spans="2:152" x14ac:dyDescent="0.25">
      <c r="B45">
        <v>1937</v>
      </c>
      <c r="CT45">
        <v>5.0720179999999999</v>
      </c>
      <c r="CU45">
        <v>5.1919500000000003</v>
      </c>
      <c r="CV45">
        <v>5.5606020000000003</v>
      </c>
      <c r="CW45">
        <v>6.6655139999999999</v>
      </c>
      <c r="CX45">
        <v>3.1230030000000002</v>
      </c>
      <c r="CY45">
        <v>2.8185519999999999</v>
      </c>
      <c r="CZ45">
        <v>2.728335</v>
      </c>
      <c r="DA45">
        <v>2.6921900000000001</v>
      </c>
      <c r="DB45">
        <v>1.810972</v>
      </c>
      <c r="DC45">
        <v>1.623826</v>
      </c>
      <c r="DD45">
        <v>1.841073</v>
      </c>
      <c r="DE45">
        <v>2.025153</v>
      </c>
      <c r="DF45">
        <v>2.1484570000000001</v>
      </c>
      <c r="DG45">
        <v>2.6458499999999998</v>
      </c>
      <c r="DH45">
        <v>2.9319709999999999</v>
      </c>
      <c r="DI45">
        <v>2.6492749999999998</v>
      </c>
      <c r="DJ45">
        <v>2.6477050000000002</v>
      </c>
      <c r="DK45">
        <v>2.1177039999999998</v>
      </c>
      <c r="DL45">
        <v>1.421465</v>
      </c>
      <c r="DM45">
        <v>1.4161280000000001</v>
      </c>
      <c r="DN45">
        <v>1.4368620000000001</v>
      </c>
      <c r="DO45">
        <v>1.281053</v>
      </c>
      <c r="DP45">
        <v>1.23996</v>
      </c>
      <c r="DQ45">
        <v>1.232774</v>
      </c>
      <c r="DR45">
        <v>1.2725869999999999</v>
      </c>
      <c r="DS45">
        <v>1.210639</v>
      </c>
      <c r="DT45">
        <v>1.2443660000000001</v>
      </c>
      <c r="DU45">
        <v>1.3580749999999999</v>
      </c>
      <c r="DV45">
        <v>1.4509920000000001</v>
      </c>
      <c r="DW45">
        <v>1.544602</v>
      </c>
      <c r="EV45">
        <f t="shared" si="1"/>
        <v>2.4134551000000006</v>
      </c>
    </row>
    <row r="46" spans="2:152" x14ac:dyDescent="0.25">
      <c r="B46">
        <v>1942</v>
      </c>
      <c r="CY46">
        <v>3.0762390000000002</v>
      </c>
      <c r="CZ46">
        <v>2.977773</v>
      </c>
      <c r="DA46">
        <v>2.9383240000000002</v>
      </c>
      <c r="DB46">
        <v>1.97654</v>
      </c>
      <c r="DC46">
        <v>1.772284</v>
      </c>
      <c r="DD46">
        <v>2.0093930000000002</v>
      </c>
      <c r="DE46">
        <v>2.2103030000000001</v>
      </c>
      <c r="DF46">
        <v>2.3448790000000002</v>
      </c>
      <c r="DG46">
        <v>2.8877470000000001</v>
      </c>
      <c r="DH46">
        <v>3.2000259999999998</v>
      </c>
      <c r="DI46">
        <v>2.8914849999999999</v>
      </c>
      <c r="DJ46">
        <v>2.8897719999999998</v>
      </c>
      <c r="DK46">
        <v>2.311315</v>
      </c>
      <c r="DL46">
        <v>1.5514220000000001</v>
      </c>
      <c r="DM46">
        <v>1.5455970000000001</v>
      </c>
      <c r="DN46">
        <v>1.568228</v>
      </c>
      <c r="DO46">
        <v>1.398174</v>
      </c>
      <c r="DP46">
        <v>1.353324</v>
      </c>
      <c r="DQ46">
        <v>1.3454809999999999</v>
      </c>
      <c r="DR46">
        <v>1.388933</v>
      </c>
      <c r="DS46">
        <v>1.3213220000000001</v>
      </c>
      <c r="DT46">
        <v>1.3581319999999999</v>
      </c>
      <c r="DU46">
        <v>1.482237</v>
      </c>
      <c r="DV46">
        <v>1.5836490000000001</v>
      </c>
      <c r="DW46">
        <v>1.6858169999999999</v>
      </c>
      <c r="DX46">
        <v>1.969695</v>
      </c>
      <c r="DY46">
        <v>1.787485</v>
      </c>
      <c r="DZ46">
        <v>1.63378</v>
      </c>
      <c r="EA46">
        <v>2.1178149999999998</v>
      </c>
      <c r="EB46">
        <v>2.1588189999999998</v>
      </c>
      <c r="EV46">
        <f t="shared" si="1"/>
        <v>2.0245329999999999</v>
      </c>
    </row>
    <row r="47" spans="2:152" x14ac:dyDescent="0.25">
      <c r="B47">
        <v>1947</v>
      </c>
      <c r="DD47">
        <v>1.261706</v>
      </c>
      <c r="DE47">
        <v>1.387859</v>
      </c>
      <c r="DF47">
        <v>1.4723599999999999</v>
      </c>
      <c r="DG47">
        <v>1.813229</v>
      </c>
      <c r="DH47">
        <v>2.0093100000000002</v>
      </c>
      <c r="DI47">
        <v>1.8155760000000001</v>
      </c>
      <c r="DJ47">
        <v>1.8145</v>
      </c>
      <c r="DK47">
        <v>1.4512849999999999</v>
      </c>
      <c r="DL47">
        <v>0.97414460000000003</v>
      </c>
      <c r="DM47">
        <v>0.97048710000000005</v>
      </c>
      <c r="DN47">
        <v>0.98469700000000004</v>
      </c>
      <c r="DO47">
        <v>0.87791929999999996</v>
      </c>
      <c r="DP47">
        <v>0.84975769999999995</v>
      </c>
      <c r="DQ47">
        <v>0.84483339999999996</v>
      </c>
      <c r="DR47">
        <v>0.87211720000000004</v>
      </c>
      <c r="DS47">
        <v>0.82966379999999995</v>
      </c>
      <c r="DT47">
        <v>0.85277709999999995</v>
      </c>
      <c r="DU47">
        <v>0.9307029</v>
      </c>
      <c r="DV47">
        <v>0.99438020000000005</v>
      </c>
      <c r="DW47">
        <v>1.058532</v>
      </c>
      <c r="DX47">
        <v>1.23678</v>
      </c>
      <c r="DY47">
        <v>1.122369</v>
      </c>
      <c r="DZ47">
        <v>1.025857</v>
      </c>
      <c r="EA47">
        <v>1.329785</v>
      </c>
      <c r="EB47">
        <v>1.355532</v>
      </c>
      <c r="EC47">
        <v>1.3265180000000001</v>
      </c>
      <c r="ED47">
        <v>1.33148</v>
      </c>
      <c r="EE47">
        <v>1.5554479999999999</v>
      </c>
      <c r="EF47">
        <v>1.6380189999999999</v>
      </c>
      <c r="EG47">
        <v>1.2692619999999999</v>
      </c>
      <c r="EV47">
        <f t="shared" si="1"/>
        <v>1.2418962433333331</v>
      </c>
    </row>
    <row r="48" spans="2:152" x14ac:dyDescent="0.25">
      <c r="B48">
        <v>1952</v>
      </c>
      <c r="DI48">
        <v>1.5008010000000001</v>
      </c>
      <c r="DJ48">
        <v>1.499911</v>
      </c>
      <c r="DK48">
        <v>1.199668</v>
      </c>
      <c r="DL48">
        <v>0.80525239999999998</v>
      </c>
      <c r="DM48">
        <v>0.80222899999999997</v>
      </c>
      <c r="DN48">
        <v>0.81397520000000001</v>
      </c>
      <c r="DO48">
        <v>0.72571019999999997</v>
      </c>
      <c r="DP48">
        <v>0.70243100000000003</v>
      </c>
      <c r="DQ48">
        <v>0.69836050000000005</v>
      </c>
      <c r="DR48">
        <v>0.7209139</v>
      </c>
      <c r="DS48">
        <v>0.68582089999999996</v>
      </c>
      <c r="DT48">
        <v>0.70492699999999997</v>
      </c>
      <c r="DU48">
        <v>0.76934230000000003</v>
      </c>
      <c r="DV48">
        <v>0.82197960000000003</v>
      </c>
      <c r="DW48">
        <v>0.87500920000000004</v>
      </c>
      <c r="DX48">
        <v>1.022354</v>
      </c>
      <c r="DY48">
        <v>0.92777869999999996</v>
      </c>
      <c r="DZ48">
        <v>0.84799950000000002</v>
      </c>
      <c r="EA48">
        <v>1.099234</v>
      </c>
      <c r="EB48">
        <v>1.120517</v>
      </c>
      <c r="EC48">
        <v>1.0965339999999999</v>
      </c>
      <c r="ED48">
        <v>1.100635</v>
      </c>
      <c r="EE48">
        <v>1.2857719999999999</v>
      </c>
      <c r="EF48">
        <v>1.354028</v>
      </c>
      <c r="EG48">
        <v>1.049204</v>
      </c>
      <c r="EH48">
        <v>1.168903</v>
      </c>
      <c r="EI48">
        <v>1.267172</v>
      </c>
      <c r="EJ48">
        <v>1.1392530000000001</v>
      </c>
      <c r="EK48">
        <v>1.432707</v>
      </c>
      <c r="EL48">
        <v>1.6511150000000001</v>
      </c>
      <c r="EV48">
        <f t="shared" si="1"/>
        <v>1.0296512466666665</v>
      </c>
    </row>
    <row r="49" spans="1:152" x14ac:dyDescent="0.25">
      <c r="B49">
        <v>1957</v>
      </c>
      <c r="DN49">
        <v>1.4609939999999999</v>
      </c>
      <c r="DO49">
        <v>1.3025679999999999</v>
      </c>
      <c r="DP49">
        <v>1.2607839999999999</v>
      </c>
      <c r="DQ49">
        <v>1.2534780000000001</v>
      </c>
      <c r="DR49">
        <v>1.2939590000000001</v>
      </c>
      <c r="DS49">
        <v>1.230971</v>
      </c>
      <c r="DT49">
        <v>1.2652639999999999</v>
      </c>
      <c r="DU49">
        <v>1.3808830000000001</v>
      </c>
      <c r="DV49">
        <v>1.4753609999999999</v>
      </c>
      <c r="DW49">
        <v>1.570543</v>
      </c>
      <c r="DX49">
        <v>1.8350089999999999</v>
      </c>
      <c r="DY49">
        <v>1.6652579999999999</v>
      </c>
      <c r="DZ49">
        <v>1.5220629999999999</v>
      </c>
      <c r="EA49">
        <v>1.973001</v>
      </c>
      <c r="EB49">
        <v>2.0112019999999999</v>
      </c>
      <c r="EC49">
        <v>1.968154</v>
      </c>
      <c r="ED49">
        <v>1.9755149999999999</v>
      </c>
      <c r="EE49">
        <v>2.307817</v>
      </c>
      <c r="EF49">
        <v>2.4303270000000001</v>
      </c>
      <c r="EG49">
        <v>1.883202</v>
      </c>
      <c r="EH49">
        <v>2.0980490000000001</v>
      </c>
      <c r="EI49">
        <v>2.2744300000000002</v>
      </c>
      <c r="EJ49">
        <v>2.0448309999999998</v>
      </c>
      <c r="EK49">
        <v>2.5715479999999999</v>
      </c>
      <c r="EL49">
        <v>2.963565</v>
      </c>
      <c r="EM49">
        <v>3.0102340000000001</v>
      </c>
      <c r="EN49">
        <v>2.520324</v>
      </c>
      <c r="EO49">
        <v>2.191684</v>
      </c>
      <c r="EP49">
        <v>2.0096379999999998</v>
      </c>
      <c r="EQ49">
        <v>1.628091</v>
      </c>
      <c r="EV49">
        <f t="shared" si="1"/>
        <v>1.879291566666667</v>
      </c>
    </row>
    <row r="51" spans="1:152" x14ac:dyDescent="0.25">
      <c r="B51" t="s">
        <v>13</v>
      </c>
      <c r="C51">
        <v>1842</v>
      </c>
      <c r="D51">
        <v>1843</v>
      </c>
      <c r="E51">
        <v>1844</v>
      </c>
      <c r="F51">
        <v>1845</v>
      </c>
      <c r="G51">
        <v>1846</v>
      </c>
      <c r="H51">
        <v>1847</v>
      </c>
      <c r="I51">
        <v>1848</v>
      </c>
      <c r="J51">
        <v>1849</v>
      </c>
      <c r="K51">
        <v>1850</v>
      </c>
      <c r="L51">
        <v>1851</v>
      </c>
      <c r="M51">
        <v>1852</v>
      </c>
      <c r="N51">
        <v>1853</v>
      </c>
      <c r="O51">
        <v>1854</v>
      </c>
      <c r="P51">
        <v>1855</v>
      </c>
      <c r="Q51">
        <v>1856</v>
      </c>
      <c r="R51">
        <v>1857</v>
      </c>
      <c r="S51">
        <v>1858</v>
      </c>
      <c r="T51">
        <v>1859</v>
      </c>
      <c r="U51">
        <v>1860</v>
      </c>
      <c r="V51">
        <v>1861</v>
      </c>
      <c r="W51">
        <v>1862</v>
      </c>
      <c r="X51">
        <v>1863</v>
      </c>
      <c r="Y51">
        <v>1864</v>
      </c>
      <c r="Z51">
        <v>1865</v>
      </c>
      <c r="AA51">
        <v>1866</v>
      </c>
      <c r="AB51">
        <v>1867</v>
      </c>
      <c r="AC51">
        <v>1868</v>
      </c>
      <c r="AD51">
        <v>1869</v>
      </c>
      <c r="AE51">
        <v>1870</v>
      </c>
      <c r="AF51">
        <v>1871</v>
      </c>
      <c r="AG51">
        <v>1872</v>
      </c>
      <c r="AH51">
        <v>1873</v>
      </c>
      <c r="AI51">
        <v>1874</v>
      </c>
      <c r="AJ51">
        <v>1875</v>
      </c>
      <c r="AK51">
        <v>1876</v>
      </c>
      <c r="AL51">
        <v>1877</v>
      </c>
      <c r="AM51">
        <v>1878</v>
      </c>
      <c r="AN51">
        <v>1879</v>
      </c>
      <c r="AO51">
        <v>1880</v>
      </c>
      <c r="AP51">
        <v>1881</v>
      </c>
      <c r="AQ51">
        <v>1882</v>
      </c>
      <c r="AR51">
        <v>1883</v>
      </c>
      <c r="AS51">
        <v>1884</v>
      </c>
      <c r="AT51">
        <v>1885</v>
      </c>
      <c r="AU51">
        <v>1886</v>
      </c>
      <c r="AV51">
        <v>1887</v>
      </c>
      <c r="AW51">
        <v>1888</v>
      </c>
      <c r="AX51">
        <v>1889</v>
      </c>
      <c r="AY51">
        <v>1890</v>
      </c>
      <c r="AZ51">
        <v>1891</v>
      </c>
      <c r="BA51">
        <v>1892</v>
      </c>
      <c r="BB51">
        <v>1893</v>
      </c>
      <c r="BC51">
        <v>1894</v>
      </c>
      <c r="BD51">
        <v>1895</v>
      </c>
      <c r="BE51">
        <v>1896</v>
      </c>
      <c r="BF51">
        <v>1897</v>
      </c>
      <c r="BG51">
        <v>1898</v>
      </c>
      <c r="BH51">
        <v>1899</v>
      </c>
      <c r="BI51">
        <v>1900</v>
      </c>
      <c r="BJ51">
        <v>1901</v>
      </c>
      <c r="BK51">
        <v>1902</v>
      </c>
      <c r="BL51">
        <v>1903</v>
      </c>
      <c r="BM51">
        <v>1904</v>
      </c>
      <c r="BN51">
        <v>1905</v>
      </c>
      <c r="BO51">
        <v>1906</v>
      </c>
      <c r="BP51">
        <v>1907</v>
      </c>
      <c r="BQ51">
        <v>1908</v>
      </c>
      <c r="BR51">
        <v>1909</v>
      </c>
      <c r="BS51">
        <v>1910</v>
      </c>
      <c r="BT51">
        <v>1911</v>
      </c>
      <c r="BU51">
        <v>1912</v>
      </c>
      <c r="BV51">
        <v>1913</v>
      </c>
      <c r="BW51">
        <v>1914</v>
      </c>
      <c r="BX51">
        <v>1915</v>
      </c>
      <c r="BY51">
        <v>1916</v>
      </c>
      <c r="BZ51">
        <v>1917</v>
      </c>
      <c r="CA51">
        <v>1918</v>
      </c>
      <c r="CB51">
        <v>1919</v>
      </c>
      <c r="CC51">
        <v>1920</v>
      </c>
      <c r="CD51">
        <v>1921</v>
      </c>
      <c r="CE51">
        <v>1922</v>
      </c>
      <c r="CF51">
        <v>1923</v>
      </c>
      <c r="CG51">
        <v>1924</v>
      </c>
      <c r="CH51">
        <v>1925</v>
      </c>
      <c r="CI51">
        <v>1926</v>
      </c>
      <c r="CJ51">
        <v>1927</v>
      </c>
      <c r="CK51">
        <v>1928</v>
      </c>
      <c r="CL51">
        <v>1929</v>
      </c>
      <c r="CM51">
        <v>1930</v>
      </c>
      <c r="CN51">
        <v>1931</v>
      </c>
      <c r="CO51">
        <v>1932</v>
      </c>
      <c r="CP51">
        <v>1933</v>
      </c>
      <c r="CQ51">
        <v>1934</v>
      </c>
      <c r="CR51">
        <v>1935</v>
      </c>
      <c r="CS51">
        <v>1936</v>
      </c>
      <c r="CT51">
        <v>1937</v>
      </c>
      <c r="CU51">
        <v>1938</v>
      </c>
      <c r="CV51">
        <v>1939</v>
      </c>
      <c r="CW51">
        <v>1940</v>
      </c>
      <c r="CX51">
        <v>1941</v>
      </c>
      <c r="CY51">
        <v>1942</v>
      </c>
      <c r="CZ51">
        <v>1943</v>
      </c>
      <c r="DA51">
        <v>1944</v>
      </c>
      <c r="DB51">
        <v>1945</v>
      </c>
      <c r="DC51">
        <v>1946</v>
      </c>
      <c r="DD51">
        <v>1947</v>
      </c>
      <c r="DE51">
        <v>1948</v>
      </c>
      <c r="DF51">
        <v>1949</v>
      </c>
      <c r="DG51">
        <v>1950</v>
      </c>
      <c r="DH51">
        <v>1951</v>
      </c>
      <c r="DI51">
        <v>1952</v>
      </c>
      <c r="DJ51">
        <v>1953</v>
      </c>
      <c r="DK51">
        <v>1954</v>
      </c>
      <c r="DL51">
        <v>1955</v>
      </c>
      <c r="DM51">
        <v>1956</v>
      </c>
      <c r="DN51">
        <v>1957</v>
      </c>
      <c r="DO51">
        <v>1958</v>
      </c>
      <c r="DP51">
        <v>1959</v>
      </c>
      <c r="DQ51">
        <v>1960</v>
      </c>
      <c r="DR51">
        <v>1961</v>
      </c>
      <c r="DS51">
        <v>1962</v>
      </c>
      <c r="DT51">
        <v>1963</v>
      </c>
      <c r="DU51">
        <v>1964</v>
      </c>
      <c r="DV51">
        <v>1965</v>
      </c>
      <c r="DW51">
        <v>1966</v>
      </c>
      <c r="DX51">
        <v>1967</v>
      </c>
      <c r="DY51">
        <v>1968</v>
      </c>
      <c r="DZ51">
        <v>1969</v>
      </c>
      <c r="EA51">
        <v>1970</v>
      </c>
      <c r="EB51">
        <v>1971</v>
      </c>
      <c r="EC51">
        <v>1972</v>
      </c>
      <c r="ED51">
        <v>1973</v>
      </c>
      <c r="EE51">
        <v>1974</v>
      </c>
      <c r="EF51">
        <v>1975</v>
      </c>
      <c r="EG51">
        <v>1976</v>
      </c>
      <c r="EH51">
        <v>1977</v>
      </c>
      <c r="EI51">
        <v>1978</v>
      </c>
      <c r="EJ51">
        <v>1979</v>
      </c>
      <c r="EK51">
        <v>1980</v>
      </c>
      <c r="EL51">
        <v>1981</v>
      </c>
      <c r="EM51">
        <v>1982</v>
      </c>
      <c r="EN51">
        <v>1983</v>
      </c>
      <c r="EO51">
        <v>1984</v>
      </c>
      <c r="EP51">
        <v>1985</v>
      </c>
      <c r="EQ51">
        <v>1986</v>
      </c>
    </row>
    <row r="52" spans="1:152" x14ac:dyDescent="0.25">
      <c r="EV52" t="e">
        <f>AVERAGE(C52:EU52)</f>
        <v>#DIV/0!</v>
      </c>
    </row>
    <row r="53" spans="1:152" x14ac:dyDescent="0.25">
      <c r="A53" t="s">
        <v>26</v>
      </c>
      <c r="B53">
        <v>1842</v>
      </c>
      <c r="C53">
        <v>28.92117605995438</v>
      </c>
      <c r="D53">
        <v>30.081026251895892</v>
      </c>
      <c r="E53">
        <v>28.826161612437936</v>
      </c>
      <c r="F53">
        <v>29.54822451680954</v>
      </c>
      <c r="G53">
        <v>30.127369717339008</v>
      </c>
      <c r="H53">
        <v>31.397853856327675</v>
      </c>
      <c r="I53">
        <v>32.033032439841186</v>
      </c>
      <c r="J53">
        <v>31.993038355865497</v>
      </c>
      <c r="K53">
        <v>38.174239327584857</v>
      </c>
      <c r="L53">
        <v>38.768312436472932</v>
      </c>
      <c r="M53">
        <v>36.977077440405381</v>
      </c>
      <c r="N53">
        <v>36.039122693155271</v>
      </c>
      <c r="O53">
        <v>35.546023234405915</v>
      </c>
      <c r="P53">
        <v>35.670207867459546</v>
      </c>
      <c r="Q53">
        <v>34.519973493784136</v>
      </c>
      <c r="R53">
        <v>38.858621986666826</v>
      </c>
      <c r="S53">
        <v>35.974542903240483</v>
      </c>
      <c r="T53">
        <v>36.709325987248725</v>
      </c>
      <c r="U53">
        <v>35.982448174651665</v>
      </c>
      <c r="V53">
        <v>37.671471008333818</v>
      </c>
      <c r="W53">
        <v>37.163540343558239</v>
      </c>
      <c r="X53">
        <v>36.733645430738555</v>
      </c>
      <c r="Y53">
        <v>39.027835719346498</v>
      </c>
      <c r="Z53">
        <v>39.608379898732686</v>
      </c>
      <c r="AA53">
        <v>37.283034052682048</v>
      </c>
      <c r="AB53">
        <v>36.824386428731898</v>
      </c>
      <c r="AC53">
        <v>36.520038900697479</v>
      </c>
      <c r="AD53">
        <v>35.246216755250472</v>
      </c>
      <c r="AE53">
        <v>36.623825127850296</v>
      </c>
      <c r="AF53">
        <v>38.945388477447061</v>
      </c>
      <c r="EV53">
        <f>AVERAGE(C53:EU53)</f>
        <v>35.259851349963853</v>
      </c>
    </row>
    <row r="54" spans="1:152" x14ac:dyDescent="0.25">
      <c r="B54">
        <v>1847</v>
      </c>
      <c r="H54">
        <v>27.90664902360378</v>
      </c>
      <c r="I54">
        <v>28.47120053335129</v>
      </c>
      <c r="J54">
        <v>28.435653490243279</v>
      </c>
      <c r="K54">
        <v>33.929551476120018</v>
      </c>
      <c r="L54">
        <v>34.457568130378036</v>
      </c>
      <c r="M54">
        <v>32.865504972724374</v>
      </c>
      <c r="N54">
        <v>32.031843727872868</v>
      </c>
      <c r="O54">
        <v>31.593573214479992</v>
      </c>
      <c r="P54">
        <v>31.703949451805332</v>
      </c>
      <c r="Q54">
        <v>30.681612475911191</v>
      </c>
      <c r="R54">
        <v>34.53783593888091</v>
      </c>
      <c r="S54">
        <v>31.974444724125139</v>
      </c>
      <c r="T54">
        <v>32.627525464220589</v>
      </c>
      <c r="U54">
        <v>31.981470988904817</v>
      </c>
      <c r="V54">
        <v>33.482687206678932</v>
      </c>
      <c r="W54">
        <v>33.031234605648336</v>
      </c>
      <c r="X54">
        <v>32.649140768789678</v>
      </c>
      <c r="Y54">
        <v>34.688234379152455</v>
      </c>
      <c r="Z54">
        <v>35.204226418957475</v>
      </c>
      <c r="AA54">
        <v>33.137441514448717</v>
      </c>
      <c r="AB54">
        <v>32.729792051346735</v>
      </c>
      <c r="AC54">
        <v>32.338167408620585</v>
      </c>
      <c r="AD54">
        <v>31.093249326103525</v>
      </c>
      <c r="AE54">
        <v>32.191797675895387</v>
      </c>
      <c r="AF54">
        <v>34.104223518561774</v>
      </c>
      <c r="AG54">
        <v>34.285820673582712</v>
      </c>
      <c r="AH54">
        <v>34.856915613580348</v>
      </c>
      <c r="AI54">
        <v>34.536232839384873</v>
      </c>
      <c r="AJ54">
        <v>32.613962899748387</v>
      </c>
      <c r="AK54">
        <v>30.70257664891616</v>
      </c>
      <c r="EV54">
        <f t="shared" ref="EV54:EV75" si="2">AVERAGE(C54:EU54)</f>
        <v>32.494802905401258</v>
      </c>
    </row>
    <row r="55" spans="1:152" x14ac:dyDescent="0.25">
      <c r="B55">
        <v>1852</v>
      </c>
      <c r="M55">
        <v>34.171605467253592</v>
      </c>
      <c r="N55">
        <v>33.304813882093171</v>
      </c>
      <c r="O55">
        <v>32.849126160756747</v>
      </c>
      <c r="P55">
        <v>32.963888834811861</v>
      </c>
      <c r="Q55">
        <v>31.900923399659334</v>
      </c>
      <c r="R55">
        <v>35.910396154741839</v>
      </c>
      <c r="S55">
        <v>33.245133797703524</v>
      </c>
      <c r="T55">
        <v>33.924168469689384</v>
      </c>
      <c r="U55">
        <v>33.252439291660146</v>
      </c>
      <c r="V55">
        <v>34.813314998800308</v>
      </c>
      <c r="W55">
        <v>34.343921323505</v>
      </c>
      <c r="X55">
        <v>33.946642783119302</v>
      </c>
      <c r="Y55">
        <v>36.066771544930269</v>
      </c>
      <c r="Z55">
        <v>36.603269506032461</v>
      </c>
      <c r="AA55">
        <v>34.454348976706591</v>
      </c>
      <c r="AB55">
        <v>34.030499209796901</v>
      </c>
      <c r="AC55">
        <v>33.623311101973876</v>
      </c>
      <c r="AD55">
        <v>32.32891901549511</v>
      </c>
      <c r="AE55">
        <v>33.471124523274298</v>
      </c>
      <c r="AF55">
        <v>35.459551642687536</v>
      </c>
      <c r="AG55">
        <v>35.648365608591952</v>
      </c>
      <c r="AH55">
        <v>36.334766055387838</v>
      </c>
      <c r="AI55">
        <v>36.094132810774347</v>
      </c>
      <c r="AJ55">
        <v>34.173002661210134</v>
      </c>
      <c r="AK55">
        <v>32.249660048111025</v>
      </c>
      <c r="AL55">
        <v>31.053374134302274</v>
      </c>
      <c r="AM55">
        <v>29.980287748999064</v>
      </c>
      <c r="AN55">
        <v>29.461909598030026</v>
      </c>
      <c r="AO55">
        <v>26.983915347676529</v>
      </c>
      <c r="AP55">
        <v>25.785545789644026</v>
      </c>
      <c r="EV55">
        <f t="shared" si="2"/>
        <v>33.280970996247284</v>
      </c>
    </row>
    <row r="56" spans="1:152" x14ac:dyDescent="0.25">
      <c r="B56">
        <v>1857</v>
      </c>
      <c r="R56">
        <v>41.139204427111594</v>
      </c>
      <c r="S56">
        <v>38.085860975103863</v>
      </c>
      <c r="T56">
        <v>38.863767909450907</v>
      </c>
      <c r="U56">
        <v>38.094230200773985</v>
      </c>
      <c r="V56">
        <v>39.882380476940533</v>
      </c>
      <c r="W56">
        <v>39.344639754684067</v>
      </c>
      <c r="X56">
        <v>38.889514642251299</v>
      </c>
      <c r="Y56">
        <v>41.318349182758681</v>
      </c>
      <c r="Z56">
        <v>41.932965050581615</v>
      </c>
      <c r="AA56">
        <v>39.471146457085524</v>
      </c>
      <c r="AB56">
        <v>38.985581159166109</v>
      </c>
      <c r="AC56">
        <v>38.519103576021756</v>
      </c>
      <c r="AD56">
        <v>37.036238824961252</v>
      </c>
      <c r="AE56">
        <v>38.344757552513528</v>
      </c>
      <c r="AF56">
        <v>40.622713757771152</v>
      </c>
      <c r="AG56">
        <v>40.839020375736702</v>
      </c>
      <c r="AH56">
        <v>41.625365593926901</v>
      </c>
      <c r="AI56">
        <v>41.34969444289154</v>
      </c>
      <c r="AJ56">
        <v>39.148834123405102</v>
      </c>
      <c r="AK56">
        <v>36.945439190007484</v>
      </c>
      <c r="AL56">
        <v>35.574965565896449</v>
      </c>
      <c r="AM56">
        <v>34.345630195083231</v>
      </c>
      <c r="AN56">
        <v>33.751772510212007</v>
      </c>
      <c r="AO56">
        <v>30.912964728888252</v>
      </c>
      <c r="AP56">
        <v>29.54010406718217</v>
      </c>
      <c r="AQ56">
        <v>28.905586140971113</v>
      </c>
      <c r="AR56">
        <v>31.219845132510894</v>
      </c>
      <c r="AS56">
        <v>32.039383351043838</v>
      </c>
      <c r="AT56">
        <v>31.79014081654401</v>
      </c>
      <c r="AU56">
        <v>31.604249254042394</v>
      </c>
      <c r="EV56">
        <f t="shared" si="2"/>
        <v>37.004114981183918</v>
      </c>
    </row>
    <row r="57" spans="1:152" x14ac:dyDescent="0.25">
      <c r="B57">
        <v>1862</v>
      </c>
      <c r="W57">
        <v>42.431586420915146</v>
      </c>
      <c r="X57">
        <v>41.940752582788043</v>
      </c>
      <c r="Y57">
        <v>44.560151396710936</v>
      </c>
      <c r="Z57">
        <v>45.222989498007557</v>
      </c>
      <c r="AA57">
        <v>42.568018730608209</v>
      </c>
      <c r="AB57">
        <v>42.044356396167515</v>
      </c>
      <c r="AC57">
        <v>41.541279382220459</v>
      </c>
      <c r="AD57">
        <v>39.942070335512611</v>
      </c>
      <c r="AE57">
        <v>41.353254319346391</v>
      </c>
      <c r="AF57">
        <v>43.809937013332458</v>
      </c>
      <c r="AG57">
        <v>44.043214862890828</v>
      </c>
      <c r="AH57">
        <v>44.891256051991775</v>
      </c>
      <c r="AI57">
        <v>44.593955979050634</v>
      </c>
      <c r="AJ57">
        <v>42.220418047863106</v>
      </c>
      <c r="AK57">
        <v>39.844146639132354</v>
      </c>
      <c r="AL57">
        <v>38.36614683073077</v>
      </c>
      <c r="AM57">
        <v>37.040358861843877</v>
      </c>
      <c r="AN57">
        <v>36.399907612716923</v>
      </c>
      <c r="AO57">
        <v>33.338369409377165</v>
      </c>
      <c r="AP57">
        <v>31.857795278459591</v>
      </c>
      <c r="AQ57">
        <v>31.173493620355341</v>
      </c>
      <c r="AR57">
        <v>33.771190683365283</v>
      </c>
      <c r="AS57">
        <v>34.770591219877417</v>
      </c>
      <c r="AT57">
        <v>34.61387111114869</v>
      </c>
      <c r="AU57">
        <v>34.52318301518585</v>
      </c>
      <c r="AV57">
        <v>35.521409720104806</v>
      </c>
      <c r="AW57">
        <v>35.662566814983045</v>
      </c>
      <c r="AX57">
        <v>34.906799785258293</v>
      </c>
      <c r="AY57">
        <v>32.921546629053758</v>
      </c>
      <c r="AZ57">
        <v>32.890593323130709</v>
      </c>
      <c r="EV57">
        <f t="shared" si="2"/>
        <v>38.625507052404309</v>
      </c>
    </row>
    <row r="58" spans="1:152" x14ac:dyDescent="0.25">
      <c r="B58">
        <v>1867</v>
      </c>
      <c r="AB58">
        <v>46.809057529342468</v>
      </c>
      <c r="AC58">
        <v>46.248969020300997</v>
      </c>
      <c r="AD58">
        <v>44.468528678595192</v>
      </c>
      <c r="AE58">
        <v>46.039635907858987</v>
      </c>
      <c r="AF58">
        <v>48.774723596455793</v>
      </c>
      <c r="AG58">
        <v>49.034437793943042</v>
      </c>
      <c r="AH58">
        <v>49.978583743849818</v>
      </c>
      <c r="AI58">
        <v>49.647591967292428</v>
      </c>
      <c r="AJ58">
        <v>47.005071470078654</v>
      </c>
      <c r="AK58">
        <v>44.359507722389822</v>
      </c>
      <c r="AL58">
        <v>42.714012726392376</v>
      </c>
      <c r="AM58">
        <v>41.237979065118559</v>
      </c>
      <c r="AN58">
        <v>40.524948305826065</v>
      </c>
      <c r="AO58">
        <v>37.116459505615225</v>
      </c>
      <c r="AP58">
        <v>35.468098450505956</v>
      </c>
      <c r="AQ58">
        <v>34.70624790914421</v>
      </c>
      <c r="AR58">
        <v>37.598330502120241</v>
      </c>
      <c r="AS58">
        <v>38.710988685483848</v>
      </c>
      <c r="AT58">
        <v>38.536508179316399</v>
      </c>
      <c r="AU58">
        <v>38.435542802152533</v>
      </c>
      <c r="AV58">
        <v>39.546894128775214</v>
      </c>
      <c r="AW58">
        <v>39.774661549425772</v>
      </c>
      <c r="AX58">
        <v>39.000122970638934</v>
      </c>
      <c r="AY58">
        <v>36.844918826176325</v>
      </c>
      <c r="AZ58">
        <v>36.869615861123883</v>
      </c>
      <c r="BA58">
        <v>37.115917466283364</v>
      </c>
      <c r="BB58">
        <v>38.231344447946377</v>
      </c>
      <c r="BC58">
        <v>35.924371844240873</v>
      </c>
      <c r="BD58">
        <v>36.225972412880637</v>
      </c>
      <c r="BE58">
        <v>34.568068015101986</v>
      </c>
      <c r="EV58">
        <f t="shared" si="2"/>
        <v>41.050570369479196</v>
      </c>
    </row>
    <row r="59" spans="1:152" x14ac:dyDescent="0.25">
      <c r="B59">
        <v>1872</v>
      </c>
      <c r="AG59">
        <v>54.628624504470594</v>
      </c>
      <c r="AH59">
        <v>55.680485133353841</v>
      </c>
      <c r="AI59">
        <v>55.311731533045304</v>
      </c>
      <c r="AJ59">
        <v>52.367734079780121</v>
      </c>
      <c r="AK59">
        <v>49.420346181045311</v>
      </c>
      <c r="AL59">
        <v>47.58712177174182</v>
      </c>
      <c r="AM59">
        <v>45.942692014506051</v>
      </c>
      <c r="AN59">
        <v>45.148313790507359</v>
      </c>
      <c r="AO59">
        <v>41.350961089597789</v>
      </c>
      <c r="AP59">
        <v>39.514543641400181</v>
      </c>
      <c r="AQ59">
        <v>38.665775938026627</v>
      </c>
      <c r="AR59">
        <v>41.887807251437934</v>
      </c>
      <c r="AS59">
        <v>43.127405151106416</v>
      </c>
      <c r="AT59">
        <v>42.933018705914037</v>
      </c>
      <c r="AU59">
        <v>42.820534502460632</v>
      </c>
      <c r="AV59">
        <v>44.058676450161627</v>
      </c>
      <c r="AW59">
        <v>44.312429148405229</v>
      </c>
      <c r="AX59">
        <v>43.449525868824878</v>
      </c>
      <c r="AY59">
        <v>41.048441177427243</v>
      </c>
      <c r="AZ59">
        <v>41.075955820384777</v>
      </c>
      <c r="BA59">
        <v>41.350357210682112</v>
      </c>
      <c r="BB59">
        <v>42.651049748930738</v>
      </c>
      <c r="BC59">
        <v>40.132630565877299</v>
      </c>
      <c r="BD59">
        <v>40.521109997505889</v>
      </c>
      <c r="BE59">
        <v>38.716283718771606</v>
      </c>
      <c r="BF59">
        <v>39.323852111500777</v>
      </c>
      <c r="BG59">
        <v>40.998989965315744</v>
      </c>
      <c r="BH59">
        <v>41.395357382134385</v>
      </c>
      <c r="BI59">
        <v>43.313848387905196</v>
      </c>
      <c r="BJ59">
        <v>44.336262979472139</v>
      </c>
      <c r="EV59">
        <f t="shared" si="2"/>
        <v>44.102395527389795</v>
      </c>
    </row>
    <row r="60" spans="1:152" x14ac:dyDescent="0.25">
      <c r="B60">
        <v>1877</v>
      </c>
      <c r="AL60">
        <v>46.591105898781244</v>
      </c>
      <c r="AM60">
        <v>44.981094658135561</v>
      </c>
      <c r="AN60">
        <v>44.203343061064054</v>
      </c>
      <c r="AO60">
        <v>40.485470341807449</v>
      </c>
      <c r="AP60">
        <v>38.687489782828742</v>
      </c>
      <c r="AQ60">
        <v>37.856487098089254</v>
      </c>
      <c r="AR60">
        <v>41.011080117024015</v>
      </c>
      <c r="AS60">
        <v>42.224732779027555</v>
      </c>
      <c r="AT60">
        <v>42.034414913267845</v>
      </c>
      <c r="AU60">
        <v>41.924285045355766</v>
      </c>
      <c r="AV60">
        <v>43.136512228999294</v>
      </c>
      <c r="AW60">
        <v>43.384953790409085</v>
      </c>
      <c r="AX60">
        <v>42.540111392245649</v>
      </c>
      <c r="AY60">
        <v>40.189282282104344</v>
      </c>
      <c r="AZ60">
        <v>40.216221033515922</v>
      </c>
      <c r="BA60">
        <v>40.484879102298464</v>
      </c>
      <c r="BB60">
        <v>41.758347669739386</v>
      </c>
      <c r="BC60">
        <v>39.292639921790617</v>
      </c>
      <c r="BD60">
        <v>39.672988336753043</v>
      </c>
      <c r="BE60">
        <v>37.905937732500156</v>
      </c>
      <c r="BF60">
        <v>38.500789496432773</v>
      </c>
      <c r="BG60">
        <v>40.238625340650337</v>
      </c>
      <c r="BH60">
        <v>40.729425891994246</v>
      </c>
      <c r="BI60">
        <v>42.724709948667844</v>
      </c>
      <c r="BJ60">
        <v>43.848928627381362</v>
      </c>
      <c r="BK60">
        <v>42.485118937176317</v>
      </c>
      <c r="BL60">
        <v>43.245660648021875</v>
      </c>
      <c r="BM60">
        <v>44.18480300619445</v>
      </c>
      <c r="BN60">
        <v>44.415709241190754</v>
      </c>
      <c r="BO60">
        <v>43.544476941513864</v>
      </c>
      <c r="EV60">
        <f t="shared" si="2"/>
        <v>41.749987508832049</v>
      </c>
    </row>
    <row r="61" spans="1:152" x14ac:dyDescent="0.25">
      <c r="B61">
        <v>1882</v>
      </c>
      <c r="AQ61">
        <v>32.05741629138199</v>
      </c>
      <c r="AR61">
        <v>34.728770909570628</v>
      </c>
      <c r="AS61">
        <v>35.756509392493818</v>
      </c>
      <c r="AT61">
        <v>35.595345493832589</v>
      </c>
      <c r="AU61">
        <v>35.502085941972304</v>
      </c>
      <c r="AV61">
        <v>36.528617309373047</v>
      </c>
      <c r="AW61">
        <v>36.739001187242074</v>
      </c>
      <c r="AX61">
        <v>36.023576525984957</v>
      </c>
      <c r="AY61">
        <v>34.032860715021542</v>
      </c>
      <c r="AZ61">
        <v>34.055672836128643</v>
      </c>
      <c r="BA61">
        <v>34.283176342428241</v>
      </c>
      <c r="BB61">
        <v>35.361567792080322</v>
      </c>
      <c r="BC61">
        <v>33.273571102792445</v>
      </c>
      <c r="BD61">
        <v>33.595655596333124</v>
      </c>
      <c r="BE61">
        <v>32.099291797925332</v>
      </c>
      <c r="BF61">
        <v>32.603020804228542</v>
      </c>
      <c r="BG61">
        <v>34.074645124779387</v>
      </c>
      <c r="BH61">
        <v>34.490262071742904</v>
      </c>
      <c r="BI61">
        <v>36.17989723146092</v>
      </c>
      <c r="BJ61">
        <v>37.131901734485332</v>
      </c>
      <c r="BK61">
        <v>35.977008126215736</v>
      </c>
      <c r="BL61">
        <v>36.500301056302753</v>
      </c>
      <c r="BM61">
        <v>37.16508540837053</v>
      </c>
      <c r="BN61">
        <v>37.230096548879573</v>
      </c>
      <c r="BO61">
        <v>36.378124866265466</v>
      </c>
      <c r="BP61">
        <v>37.334994318976364</v>
      </c>
      <c r="BQ61">
        <v>37.098452846224639</v>
      </c>
      <c r="BR61">
        <v>36.546801105362391</v>
      </c>
      <c r="BS61">
        <v>35.358438842864444</v>
      </c>
      <c r="BT61">
        <v>36.469907258594226</v>
      </c>
      <c r="EV61">
        <f t="shared" si="2"/>
        <v>35.339068552643809</v>
      </c>
    </row>
    <row r="62" spans="1:152" x14ac:dyDescent="0.25">
      <c r="B62">
        <v>1887</v>
      </c>
      <c r="AV62">
        <v>37.963493046173376</v>
      </c>
      <c r="AW62">
        <v>38.182140985044533</v>
      </c>
      <c r="AX62">
        <v>37.438613823239635</v>
      </c>
      <c r="AY62">
        <v>35.369700970438458</v>
      </c>
      <c r="AZ62">
        <v>35.393409171427379</v>
      </c>
      <c r="BA62">
        <v>35.62984921256654</v>
      </c>
      <c r="BB62">
        <v>36.750600812693882</v>
      </c>
      <c r="BC62">
        <v>34.58058580438221</v>
      </c>
      <c r="BD62">
        <v>34.915322055887529</v>
      </c>
      <c r="BE62">
        <v>33.360179791008434</v>
      </c>
      <c r="BF62">
        <v>33.883695709116864</v>
      </c>
      <c r="BG62">
        <v>35.413126708014168</v>
      </c>
      <c r="BH62">
        <v>35.845069448750557</v>
      </c>
      <c r="BI62">
        <v>37.60107494146505</v>
      </c>
      <c r="BJ62">
        <v>38.590475006197849</v>
      </c>
      <c r="BK62">
        <v>37.390216176379973</v>
      </c>
      <c r="BL62">
        <v>37.934064506148886</v>
      </c>
      <c r="BM62">
        <v>38.624962163544041</v>
      </c>
      <c r="BN62">
        <v>38.692526997978817</v>
      </c>
      <c r="BO62">
        <v>37.807089129511823</v>
      </c>
      <c r="BP62">
        <v>38.801545243369851</v>
      </c>
      <c r="BQ62">
        <v>38.515615546238038</v>
      </c>
      <c r="BR62">
        <v>37.902897605058584</v>
      </c>
      <c r="BS62">
        <v>36.632616993317825</v>
      </c>
      <c r="BT62">
        <v>37.747615566490225</v>
      </c>
      <c r="BU62">
        <v>39.274705031707335</v>
      </c>
      <c r="BV62">
        <v>40.055447311288155</v>
      </c>
      <c r="BW62">
        <v>39.480625649009454</v>
      </c>
      <c r="BX62">
        <v>30.264655757802263</v>
      </c>
      <c r="BY62">
        <v>32.236023415600059</v>
      </c>
      <c r="EV62">
        <f t="shared" si="2"/>
        <v>36.742598152661728</v>
      </c>
    </row>
    <row r="63" spans="1:152" x14ac:dyDescent="0.25">
      <c r="B63">
        <v>1892</v>
      </c>
      <c r="BA63">
        <v>35.49673168904345</v>
      </c>
      <c r="BB63">
        <v>36.613296022572975</v>
      </c>
      <c r="BC63">
        <v>34.451388458729859</v>
      </c>
      <c r="BD63">
        <v>34.784874094197832</v>
      </c>
      <c r="BE63">
        <v>33.235542033167533</v>
      </c>
      <c r="BF63">
        <v>33.757102031055034</v>
      </c>
      <c r="BG63">
        <v>35.280818886573343</v>
      </c>
      <c r="BH63">
        <v>35.711147835805654</v>
      </c>
      <c r="BI63">
        <v>37.46059267480846</v>
      </c>
      <c r="BJ63">
        <v>38.446296218525831</v>
      </c>
      <c r="BK63">
        <v>37.250521704149733</v>
      </c>
      <c r="BL63">
        <v>37.792338149292945</v>
      </c>
      <c r="BM63">
        <v>38.480654527586644</v>
      </c>
      <c r="BN63">
        <v>38.547966931443241</v>
      </c>
      <c r="BO63">
        <v>37.665837168367908</v>
      </c>
      <c r="BP63">
        <v>38.656577871185611</v>
      </c>
      <c r="BQ63">
        <v>38.371716442767394</v>
      </c>
      <c r="BR63">
        <v>37.761287691599989</v>
      </c>
      <c r="BS63">
        <v>36.495753005338877</v>
      </c>
      <c r="BT63">
        <v>37.606585805933712</v>
      </c>
      <c r="BU63">
        <v>39.127969876031273</v>
      </c>
      <c r="BV63">
        <v>39.732353514858914</v>
      </c>
      <c r="BW63">
        <v>38.985886830030232</v>
      </c>
      <c r="BX63">
        <v>29.750808757830363</v>
      </c>
      <c r="BY63">
        <v>31.541173012362947</v>
      </c>
      <c r="BZ63">
        <v>30.243113243302869</v>
      </c>
      <c r="CA63">
        <v>26.411394158542009</v>
      </c>
      <c r="CB63">
        <v>22.449857039834651</v>
      </c>
      <c r="CC63">
        <v>18.681337740328985</v>
      </c>
      <c r="CD63">
        <v>20.909025127861906</v>
      </c>
      <c r="EV63">
        <f t="shared" si="2"/>
        <v>34.389998284771004</v>
      </c>
    </row>
    <row r="64" spans="1:152" x14ac:dyDescent="0.25">
      <c r="B64">
        <v>1897</v>
      </c>
      <c r="BF64">
        <v>30.186616970267384</v>
      </c>
      <c r="BG64">
        <v>31.54917045742269</v>
      </c>
      <c r="BH64">
        <v>31.933983559854973</v>
      </c>
      <c r="BI64">
        <v>33.498389805894881</v>
      </c>
      <c r="BJ64">
        <v>34.379835591527126</v>
      </c>
      <c r="BK64">
        <v>33.310538019268954</v>
      </c>
      <c r="BL64">
        <v>33.795046597128611</v>
      </c>
      <c r="BM64">
        <v>34.410559825924111</v>
      </c>
      <c r="BN64">
        <v>34.470752604045217</v>
      </c>
      <c r="BO64">
        <v>33.681925611386575</v>
      </c>
      <c r="BP64">
        <v>34.567875776341452</v>
      </c>
      <c r="BQ64">
        <v>34.313144110650676</v>
      </c>
      <c r="BR64">
        <v>33.76728034301513</v>
      </c>
      <c r="BS64">
        <v>32.635601124769224</v>
      </c>
      <c r="BT64">
        <v>33.628941259201298</v>
      </c>
      <c r="BU64">
        <v>34.989408699399583</v>
      </c>
      <c r="BV64">
        <v>35.529866745579099</v>
      </c>
      <c r="BW64">
        <v>34.8623537619332</v>
      </c>
      <c r="BX64">
        <v>26.604068906806962</v>
      </c>
      <c r="BY64">
        <v>28.20506652618538</v>
      </c>
      <c r="BZ64">
        <v>27.044302399659269</v>
      </c>
      <c r="CA64">
        <v>23.73352954958121</v>
      </c>
      <c r="CB64">
        <v>20.27221256717738</v>
      </c>
      <c r="CC64">
        <v>16.950670675110359</v>
      </c>
      <c r="CD64">
        <v>19.061953472115533</v>
      </c>
      <c r="CE64">
        <v>18.859445772810634</v>
      </c>
      <c r="CF64">
        <v>18.918004429494729</v>
      </c>
      <c r="CG64">
        <v>18.637838632471482</v>
      </c>
      <c r="CH64">
        <v>21.161911771999229</v>
      </c>
      <c r="CI64">
        <v>18.307716296025898</v>
      </c>
      <c r="EV64">
        <f t="shared" si="2"/>
        <v>28.775600395434946</v>
      </c>
    </row>
    <row r="65" spans="1:152" x14ac:dyDescent="0.25">
      <c r="B65">
        <v>1902</v>
      </c>
      <c r="BK65">
        <v>33.885010128465879</v>
      </c>
      <c r="BL65">
        <v>34.377874520467181</v>
      </c>
      <c r="BM65">
        <v>35.00400286399244</v>
      </c>
      <c r="BN65">
        <v>35.065233724181915</v>
      </c>
      <c r="BO65">
        <v>34.262802655059495</v>
      </c>
      <c r="BP65">
        <v>35.164031878539646</v>
      </c>
      <c r="BQ65">
        <v>34.90490712147389</v>
      </c>
      <c r="BR65">
        <v>34.349629410726813</v>
      </c>
      <c r="BS65">
        <v>33.198433301247753</v>
      </c>
      <c r="BT65">
        <v>34.208904537010199</v>
      </c>
      <c r="BU65">
        <v>35.592834540299243</v>
      </c>
      <c r="BV65">
        <v>36.142613302750036</v>
      </c>
      <c r="BW65">
        <v>35.46358841883373</v>
      </c>
      <c r="BX65">
        <v>27.062881537490775</v>
      </c>
      <c r="BY65">
        <v>28.691489893108017</v>
      </c>
      <c r="BZ65">
        <v>27.510707278268693</v>
      </c>
      <c r="CA65">
        <v>24.142836981696192</v>
      </c>
      <c r="CB65">
        <v>20.621826275152262</v>
      </c>
      <c r="CC65">
        <v>17.243001214154798</v>
      </c>
      <c r="CD65">
        <v>19.390695103673846</v>
      </c>
      <c r="CE65">
        <v>19.184694965277128</v>
      </c>
      <c r="CF65">
        <v>19.329444384057247</v>
      </c>
      <c r="CG65">
        <v>19.115928715677782</v>
      </c>
      <c r="CH65">
        <v>21.790918173298124</v>
      </c>
      <c r="CI65">
        <v>18.939992334383273</v>
      </c>
      <c r="CJ65">
        <v>18.801745998549912</v>
      </c>
      <c r="CK65">
        <v>18.407679920542531</v>
      </c>
      <c r="CL65">
        <v>17.440229883922541</v>
      </c>
      <c r="CM65">
        <v>16.612827056305651</v>
      </c>
      <c r="CN65">
        <v>18.620285601697638</v>
      </c>
      <c r="EV65">
        <f t="shared" si="2"/>
        <v>26.817568390676815</v>
      </c>
    </row>
    <row r="66" spans="1:152" x14ac:dyDescent="0.25">
      <c r="B66">
        <v>1907</v>
      </c>
      <c r="BP66">
        <v>32.396968747819827</v>
      </c>
      <c r="BQ66">
        <v>32.158234558138659</v>
      </c>
      <c r="BR66">
        <v>31.646651736704218</v>
      </c>
      <c r="BS66">
        <v>30.586043427900876</v>
      </c>
      <c r="BT66">
        <v>31.517000525159837</v>
      </c>
      <c r="BU66">
        <v>32.792028861517586</v>
      </c>
      <c r="BV66">
        <v>33.298545447751358</v>
      </c>
      <c r="BW66">
        <v>32.672953137426603</v>
      </c>
      <c r="BX66">
        <v>24.933299185498576</v>
      </c>
      <c r="BY66">
        <v>26.433752096632755</v>
      </c>
      <c r="BZ66">
        <v>25.345885449171764</v>
      </c>
      <c r="CA66">
        <v>22.243033389383985</v>
      </c>
      <c r="CB66">
        <v>18.99909156227346</v>
      </c>
      <c r="CC66">
        <v>15.886146770174969</v>
      </c>
      <c r="CD66">
        <v>17.864838293916186</v>
      </c>
      <c r="CE66">
        <v>17.675048338408889</v>
      </c>
      <c r="CF66">
        <v>17.808407402940581</v>
      </c>
      <c r="CG66">
        <v>17.611693315672312</v>
      </c>
      <c r="CH66">
        <v>20.076187437353585</v>
      </c>
      <c r="CI66">
        <v>17.449601395550907</v>
      </c>
      <c r="CJ66">
        <v>17.322233685358732</v>
      </c>
      <c r="CK66">
        <v>17.038871073425788</v>
      </c>
      <c r="CL66">
        <v>16.211498725611666</v>
      </c>
      <c r="CM66">
        <v>15.50469406652577</v>
      </c>
      <c r="CN66">
        <v>17.450637287890295</v>
      </c>
      <c r="CO66">
        <v>20.139969542814566</v>
      </c>
      <c r="CP66">
        <v>17.786700613136141</v>
      </c>
      <c r="CQ66">
        <v>17.444134744519157</v>
      </c>
      <c r="CR66">
        <v>16.653499855113491</v>
      </c>
      <c r="CS66">
        <v>13.092137618746992</v>
      </c>
      <c r="EV66">
        <f t="shared" si="2"/>
        <v>22.267992943084657</v>
      </c>
    </row>
    <row r="67" spans="1:152" x14ac:dyDescent="0.25">
      <c r="B67">
        <v>1912</v>
      </c>
      <c r="BU67">
        <v>35.172323100666674</v>
      </c>
      <c r="BV67">
        <v>35.715606503535582</v>
      </c>
      <c r="BW67">
        <v>35.044603957125396</v>
      </c>
      <c r="BX67">
        <v>26.743147202675406</v>
      </c>
      <c r="BY67">
        <v>28.352514369635898</v>
      </c>
      <c r="BZ67">
        <v>27.185682107547969</v>
      </c>
      <c r="CA67">
        <v>23.857601504749482</v>
      </c>
      <c r="CB67">
        <v>20.378189768905514</v>
      </c>
      <c r="CC67">
        <v>17.039283826714339</v>
      </c>
      <c r="CD67">
        <v>19.161603793053736</v>
      </c>
      <c r="CE67">
        <v>18.958037442689928</v>
      </c>
      <c r="CF67">
        <v>19.101076719884997</v>
      </c>
      <c r="CG67">
        <v>18.890083631745462</v>
      </c>
      <c r="CH67">
        <v>21.533469434238189</v>
      </c>
      <c r="CI67">
        <v>18.716225850313464</v>
      </c>
      <c r="CJ67">
        <v>18.579612825410688</v>
      </c>
      <c r="CK67">
        <v>18.27568160530706</v>
      </c>
      <c r="CL67">
        <v>17.388252295435176</v>
      </c>
      <c r="CM67">
        <v>16.630142391854317</v>
      </c>
      <c r="CN67">
        <v>18.717336935577883</v>
      </c>
      <c r="CO67">
        <v>21.601881328811366</v>
      </c>
      <c r="CP67">
        <v>19.031437752037657</v>
      </c>
      <c r="CQ67">
        <v>18.623597551594052</v>
      </c>
      <c r="CR67">
        <v>17.739658402994561</v>
      </c>
      <c r="CS67">
        <v>13.915266609499788</v>
      </c>
      <c r="CT67">
        <v>11.622237066656334</v>
      </c>
      <c r="CU67">
        <v>11.762442748052869</v>
      </c>
      <c r="CV67">
        <v>11.864151026699201</v>
      </c>
      <c r="CW67">
        <v>12.624808984713093</v>
      </c>
      <c r="CX67">
        <v>8.8248149704924383</v>
      </c>
      <c r="EV67">
        <f t="shared" si="2"/>
        <v>20.101692390287283</v>
      </c>
    </row>
    <row r="68" spans="1:152" x14ac:dyDescent="0.25">
      <c r="B68">
        <v>1922</v>
      </c>
      <c r="CE68">
        <v>12.350265361819517</v>
      </c>
      <c r="CF68">
        <v>12.388612986558465</v>
      </c>
      <c r="CG68">
        <v>12.205144077650695</v>
      </c>
      <c r="CH68">
        <v>13.858054425140875</v>
      </c>
      <c r="CI68">
        <v>11.988960712238937</v>
      </c>
      <c r="CJ68">
        <v>11.840884002416894</v>
      </c>
      <c r="CK68">
        <v>11.59271073599086</v>
      </c>
      <c r="CL68">
        <v>10.983434147389207</v>
      </c>
      <c r="CM68">
        <v>10.462355897218242</v>
      </c>
      <c r="CN68">
        <v>11.72660464185506</v>
      </c>
      <c r="CO68">
        <v>13.562759954943793</v>
      </c>
      <c r="CP68">
        <v>11.978009713151936</v>
      </c>
      <c r="CQ68">
        <v>11.747317276654851</v>
      </c>
      <c r="CR68">
        <v>11.214883938351303</v>
      </c>
      <c r="CS68">
        <v>8.8165734035832131</v>
      </c>
      <c r="CT68">
        <v>7.3186312501652946</v>
      </c>
      <c r="CU68">
        <v>7.4069200774740445</v>
      </c>
      <c r="CV68">
        <v>7.470966730646964</v>
      </c>
      <c r="CW68">
        <v>7.9499601525053754</v>
      </c>
      <c r="CX68">
        <v>5.5570684240528445</v>
      </c>
      <c r="CY68">
        <v>6.3126982512203345</v>
      </c>
      <c r="CZ68">
        <v>6.3984660031423877</v>
      </c>
      <c r="DA68">
        <v>5.5786777377642132</v>
      </c>
      <c r="DB68">
        <v>2.9736566049016568</v>
      </c>
      <c r="DC68">
        <v>2.0852408204702222</v>
      </c>
      <c r="DD68">
        <v>1.9088368598938448</v>
      </c>
      <c r="DE68">
        <v>1.6204916671866685</v>
      </c>
      <c r="DF68">
        <v>1.7870349558468295</v>
      </c>
      <c r="DG68">
        <v>2.0602130823874569</v>
      </c>
      <c r="DH68">
        <v>2.0117930189707987</v>
      </c>
      <c r="EV68">
        <f t="shared" si="2"/>
        <v>8.1719075637197616</v>
      </c>
    </row>
    <row r="69" spans="1:152" x14ac:dyDescent="0.25">
      <c r="B69">
        <v>1927</v>
      </c>
      <c r="CJ69">
        <v>10.153741131584763</v>
      </c>
      <c r="CK69">
        <v>9.9409287180389967</v>
      </c>
      <c r="CL69">
        <v>9.4184646218673347</v>
      </c>
      <c r="CM69">
        <v>8.9716319647401139</v>
      </c>
      <c r="CN69">
        <v>10.055744812763379</v>
      </c>
      <c r="CO69">
        <v>11.630276386814897</v>
      </c>
      <c r="CP69">
        <v>10.271328548960357</v>
      </c>
      <c r="CQ69">
        <v>10.073506217390531</v>
      </c>
      <c r="CR69">
        <v>9.6169363966021297</v>
      </c>
      <c r="CS69">
        <v>7.5603480271681223</v>
      </c>
      <c r="CT69">
        <v>6.2758394674364624</v>
      </c>
      <c r="CU69">
        <v>6.3515485020931033</v>
      </c>
      <c r="CV69">
        <v>6.4064694975634975</v>
      </c>
      <c r="CW69">
        <v>6.8172137636410612</v>
      </c>
      <c r="CX69">
        <v>4.7652721044154411</v>
      </c>
      <c r="CY69">
        <v>5.4132363657659255</v>
      </c>
      <c r="CZ69">
        <v>5.4867835392942483</v>
      </c>
      <c r="DA69">
        <v>4.7838024250749154</v>
      </c>
      <c r="DB69">
        <v>2.5499565213404396</v>
      </c>
      <c r="DC69">
        <v>1.788126248322873</v>
      </c>
      <c r="DD69">
        <v>1.6368571243357437</v>
      </c>
      <c r="DE69">
        <v>1.3876121340379408</v>
      </c>
      <c r="DF69">
        <v>1.527665595108592</v>
      </c>
      <c r="DG69">
        <v>1.7575625580000043</v>
      </c>
      <c r="DH69">
        <v>1.712042288471086</v>
      </c>
      <c r="DI69">
        <v>1.6946887383053466</v>
      </c>
      <c r="DJ69">
        <v>2.0485384377576472</v>
      </c>
      <c r="DK69">
        <v>1.803319027243184</v>
      </c>
      <c r="DL69">
        <v>1.4379964781093106</v>
      </c>
      <c r="DM69">
        <v>1.6459172817394223</v>
      </c>
      <c r="EV69">
        <f t="shared" si="2"/>
        <v>5.4994451641328963</v>
      </c>
    </row>
    <row r="70" spans="1:152" x14ac:dyDescent="0.25">
      <c r="B70">
        <v>1932</v>
      </c>
      <c r="CO70">
        <v>7.4514222791111084</v>
      </c>
      <c r="CP70">
        <v>6.5807555934406787</v>
      </c>
      <c r="CQ70">
        <v>6.4540124551231539</v>
      </c>
      <c r="CR70">
        <v>6.1614919318405468</v>
      </c>
      <c r="CS70">
        <v>4.8438527042522352</v>
      </c>
      <c r="CT70">
        <v>4.0208786508974583</v>
      </c>
      <c r="CU70">
        <v>4.0693848057649422</v>
      </c>
      <c r="CV70">
        <v>4.1045722351628378</v>
      </c>
      <c r="CW70">
        <v>4.3677327030204447</v>
      </c>
      <c r="CX70">
        <v>3.0530705843863641</v>
      </c>
      <c r="CY70">
        <v>3.4682159491662166</v>
      </c>
      <c r="CZ70">
        <v>3.5153370174166567</v>
      </c>
      <c r="DA70">
        <v>3.064942808193325</v>
      </c>
      <c r="DB70">
        <v>1.6337361384998372</v>
      </c>
      <c r="DC70">
        <v>1.1456377579918708</v>
      </c>
      <c r="DD70">
        <v>1.048720876300463</v>
      </c>
      <c r="DE70">
        <v>0.8890316641191085</v>
      </c>
      <c r="DF70">
        <v>0.97876276296656028</v>
      </c>
      <c r="DG70">
        <v>1.1260558533638894</v>
      </c>
      <c r="DH70">
        <v>1.0968913916402228</v>
      </c>
      <c r="DI70">
        <v>1.0857731149952019</v>
      </c>
      <c r="DJ70">
        <v>1.3124817026728621</v>
      </c>
      <c r="DK70">
        <v>1.1553716462988384</v>
      </c>
      <c r="DL70">
        <v>0.92131249833534679</v>
      </c>
      <c r="DM70">
        <v>1.0545256445178857</v>
      </c>
      <c r="DN70">
        <v>1.159865555306002</v>
      </c>
      <c r="DO70">
        <v>1.0857047956993897</v>
      </c>
      <c r="DP70">
        <v>1.0246910546646903</v>
      </c>
      <c r="DQ70">
        <v>1.0901848645202927</v>
      </c>
      <c r="DR70">
        <v>1.212052676683036</v>
      </c>
      <c r="EV70">
        <f t="shared" si="2"/>
        <v>2.6725489905450477</v>
      </c>
    </row>
    <row r="71" spans="1:152" x14ac:dyDescent="0.25">
      <c r="B71">
        <v>1937</v>
      </c>
      <c r="CT71">
        <v>4.5371875826177339</v>
      </c>
      <c r="CU71">
        <v>4.5919222669127109</v>
      </c>
      <c r="CV71">
        <v>4.6316280082667136</v>
      </c>
      <c r="CW71">
        <v>4.9285801201472621</v>
      </c>
      <c r="CX71">
        <v>3.4451061937025735</v>
      </c>
      <c r="CY71">
        <v>3.913559125909329</v>
      </c>
      <c r="CZ71">
        <v>3.9667308687814655</v>
      </c>
      <c r="DA71">
        <v>3.4585028940538716</v>
      </c>
      <c r="DB71">
        <v>1.8435192813443466</v>
      </c>
      <c r="DC71">
        <v>1.292745656121344</v>
      </c>
      <c r="DD71">
        <v>1.1833839692029533</v>
      </c>
      <c r="DE71">
        <v>1.0031895456717848</v>
      </c>
      <c r="DF71">
        <v>1.1044427449879173</v>
      </c>
      <c r="DG71">
        <v>1.2706492980275093</v>
      </c>
      <c r="DH71">
        <v>1.2377399155081401</v>
      </c>
      <c r="DI71">
        <v>1.2251939744057798</v>
      </c>
      <c r="DJ71">
        <v>1.4810135298291442</v>
      </c>
      <c r="DK71">
        <v>1.3037294437437588</v>
      </c>
      <c r="DL71">
        <v>1.0396154647006437</v>
      </c>
      <c r="DM71">
        <v>1.1899341102449332</v>
      </c>
      <c r="DN71">
        <v>1.3088004020876933</v>
      </c>
      <c r="DO71">
        <v>1.2206296348622803</v>
      </c>
      <c r="DP71">
        <v>1.1480099416714651</v>
      </c>
      <c r="DQ71">
        <v>1.217578373584306</v>
      </c>
      <c r="DR71">
        <v>1.3493994033266672</v>
      </c>
      <c r="DS71">
        <v>1.3537032054366773</v>
      </c>
      <c r="DT71">
        <v>1.4201702559308158</v>
      </c>
      <c r="DU71">
        <v>1.5705949154794976</v>
      </c>
      <c r="DV71">
        <v>1.6284994519187526</v>
      </c>
      <c r="DW71">
        <v>1.7241756409493183</v>
      </c>
      <c r="EV71">
        <f t="shared" si="2"/>
        <v>2.0863311739809127</v>
      </c>
    </row>
    <row r="72" spans="1:152" x14ac:dyDescent="0.25">
      <c r="B72">
        <v>1942</v>
      </c>
      <c r="CY72">
        <v>2.036989551557236</v>
      </c>
      <c r="CZ72">
        <v>2.0646651995247272</v>
      </c>
      <c r="DA72">
        <v>1.8001348727755033</v>
      </c>
      <c r="DB72">
        <v>0.95954331936155413</v>
      </c>
      <c r="DC72">
        <v>0.67286817692535117</v>
      </c>
      <c r="DD72">
        <v>0.61594592114068258</v>
      </c>
      <c r="DE72">
        <v>0.52215555125670055</v>
      </c>
      <c r="DF72">
        <v>0.57485737648357271</v>
      </c>
      <c r="DG72">
        <v>0.66136712401762254</v>
      </c>
      <c r="DH72">
        <v>0.64423794155648395</v>
      </c>
      <c r="DI72">
        <v>0.63770783683140908</v>
      </c>
      <c r="DJ72">
        <v>0.7708607405480048</v>
      </c>
      <c r="DK72">
        <v>0.67858518793848743</v>
      </c>
      <c r="DL72">
        <v>0.54111507482092291</v>
      </c>
      <c r="DM72">
        <v>0.61935523947074334</v>
      </c>
      <c r="DN72">
        <v>0.68122459846753536</v>
      </c>
      <c r="DO72">
        <v>0.6353321190612814</v>
      </c>
      <c r="DP72">
        <v>0.59753390226990688</v>
      </c>
      <c r="DQ72">
        <v>0.63374395157937036</v>
      </c>
      <c r="DR72">
        <v>0.70235619215675382</v>
      </c>
      <c r="DS72">
        <v>0.70459630138929907</v>
      </c>
      <c r="DT72">
        <v>0.74034342926525232</v>
      </c>
      <c r="DU72">
        <v>0.82010925685074443</v>
      </c>
      <c r="DV72">
        <v>0.85195350038053674</v>
      </c>
      <c r="DW72">
        <v>0.90378162875006385</v>
      </c>
      <c r="DX72">
        <v>1.0144331032644307</v>
      </c>
      <c r="DY72">
        <v>0.83310346223587017</v>
      </c>
      <c r="DZ72">
        <v>0.75569497436325717</v>
      </c>
      <c r="EA72">
        <v>1.0261031330779262</v>
      </c>
      <c r="EB72">
        <v>1.0023902438861501</v>
      </c>
      <c r="EV72">
        <f t="shared" si="2"/>
        <v>0.85676963037357912</v>
      </c>
    </row>
    <row r="73" spans="1:152" x14ac:dyDescent="0.25">
      <c r="B73">
        <v>1947</v>
      </c>
      <c r="DD73">
        <v>0.97665318002155943</v>
      </c>
      <c r="DE73">
        <v>0.82793774923673935</v>
      </c>
      <c r="DF73">
        <v>0.911502561396619</v>
      </c>
      <c r="DG73">
        <v>1.048673727130655</v>
      </c>
      <c r="DH73">
        <v>1.0215134360277296</v>
      </c>
      <c r="DI73">
        <v>1.0111592030882415</v>
      </c>
      <c r="DJ73">
        <v>1.2222884635971616</v>
      </c>
      <c r="DK73">
        <v>1.0759749500220821</v>
      </c>
      <c r="DL73">
        <v>0.85800025691013981</v>
      </c>
      <c r="DM73">
        <v>0.98205904679407297</v>
      </c>
      <c r="DN73">
        <v>1.0801600393263562</v>
      </c>
      <c r="DO73">
        <v>1.0073922290156929</v>
      </c>
      <c r="DP73">
        <v>0.94745880408112193</v>
      </c>
      <c r="DQ73">
        <v>1.00487400660626</v>
      </c>
      <c r="DR73">
        <v>1.1136666142822849</v>
      </c>
      <c r="DS73">
        <v>1.1172185654040798</v>
      </c>
      <c r="DT73">
        <v>1.1738997526940809</v>
      </c>
      <c r="DU73">
        <v>1.3003776568324037</v>
      </c>
      <c r="DV73">
        <v>1.350870371600539</v>
      </c>
      <c r="DW73">
        <v>1.4330498367927487</v>
      </c>
      <c r="DX73">
        <v>1.6085004904124647</v>
      </c>
      <c r="DY73">
        <v>1.3153809663804215</v>
      </c>
      <c r="DZ73">
        <v>1.188847761358949</v>
      </c>
      <c r="EA73">
        <v>1.6088061163169913</v>
      </c>
      <c r="EB73">
        <v>1.5641376086801337</v>
      </c>
      <c r="EC73">
        <v>1.4787329189483853</v>
      </c>
      <c r="ED73">
        <v>1.4713918329538553</v>
      </c>
      <c r="EE73">
        <v>1.5941753454102805</v>
      </c>
      <c r="EF73">
        <v>1.553662274725095</v>
      </c>
      <c r="EG73">
        <v>1.1738172451204727</v>
      </c>
      <c r="EV73">
        <f t="shared" si="2"/>
        <v>1.200739433705587</v>
      </c>
    </row>
    <row r="74" spans="1:152" x14ac:dyDescent="0.25">
      <c r="B74">
        <v>1952</v>
      </c>
      <c r="DI74">
        <v>1.1697816811329373</v>
      </c>
      <c r="DJ74">
        <v>1.4140311925255813</v>
      </c>
      <c r="DK74">
        <v>1.2447651982493202</v>
      </c>
      <c r="DL74">
        <v>0.9925963981492314</v>
      </c>
      <c r="DM74">
        <v>1.1361165276664433</v>
      </c>
      <c r="DN74">
        <v>1.2496068105167981</v>
      </c>
      <c r="DO74">
        <v>1.1654237746332372</v>
      </c>
      <c r="DP74">
        <v>1.0960884787056593</v>
      </c>
      <c r="DQ74">
        <v>1.1625105138583005</v>
      </c>
      <c r="DR74">
        <v>1.2883696259678605</v>
      </c>
      <c r="DS74">
        <v>1.2924787784552885</v>
      </c>
      <c r="DT74">
        <v>1.3580516519990424</v>
      </c>
      <c r="DU74">
        <v>1.50437038685032</v>
      </c>
      <c r="DV74">
        <v>1.5627839903521621</v>
      </c>
      <c r="DW74">
        <v>1.6578551054184603</v>
      </c>
      <c r="DX74">
        <v>1.8608290386233517</v>
      </c>
      <c r="DY74">
        <v>1.5217272942611759</v>
      </c>
      <c r="DZ74">
        <v>1.3753445833714453</v>
      </c>
      <c r="EA74">
        <v>1.8611826086480352</v>
      </c>
      <c r="EB74">
        <v>1.8095068667890328</v>
      </c>
      <c r="EC74">
        <v>1.7107045800413907</v>
      </c>
      <c r="ED74">
        <v>1.6939169439907524</v>
      </c>
      <c r="EE74">
        <v>1.8259782479251783</v>
      </c>
      <c r="EF74">
        <v>1.7685339911142992</v>
      </c>
      <c r="EG74">
        <v>1.3274106897485467</v>
      </c>
      <c r="EH74">
        <v>1.4550400298049544</v>
      </c>
      <c r="EI74">
        <v>1.4419134799937317</v>
      </c>
      <c r="EJ74">
        <v>1.2858828254631518</v>
      </c>
      <c r="EK74">
        <v>1.6169467466494463</v>
      </c>
      <c r="EL74">
        <v>1.8233009530067061</v>
      </c>
      <c r="EV74">
        <f t="shared" si="2"/>
        <v>1.4557682997970613</v>
      </c>
    </row>
    <row r="75" spans="1:152" x14ac:dyDescent="0.25">
      <c r="B75">
        <v>1957</v>
      </c>
      <c r="DN75">
        <v>1.4569555733030048</v>
      </c>
      <c r="DO75">
        <v>1.3588039449060723</v>
      </c>
      <c r="DP75">
        <v>1.277963759834962</v>
      </c>
      <c r="DQ75">
        <v>1.3554072832627406</v>
      </c>
      <c r="DR75">
        <v>1.5021503493982036</v>
      </c>
      <c r="DS75">
        <v>1.5069413385059163</v>
      </c>
      <c r="DT75">
        <v>1.5833947979165244</v>
      </c>
      <c r="DU75">
        <v>1.753992376631744</v>
      </c>
      <c r="DV75">
        <v>1.8220986197015328</v>
      </c>
      <c r="DW75">
        <v>1.9329449993709018</v>
      </c>
      <c r="DX75">
        <v>2.1695986417240487</v>
      </c>
      <c r="DY75">
        <v>1.7742293365896464</v>
      </c>
      <c r="DZ75">
        <v>1.6035571662148764</v>
      </c>
      <c r="EA75">
        <v>2.1700108800486797</v>
      </c>
      <c r="EB75">
        <v>2.1097605201175402</v>
      </c>
      <c r="EC75">
        <v>1.9945638509568417</v>
      </c>
      <c r="ED75">
        <v>1.9749906222414475</v>
      </c>
      <c r="EE75">
        <v>2.1289650173596604</v>
      </c>
      <c r="EF75">
        <v>2.0619889658445079</v>
      </c>
      <c r="EG75">
        <v>1.5476695439034127</v>
      </c>
      <c r="EH75">
        <v>1.6964765740405681</v>
      </c>
      <c r="EI75">
        <v>1.6694428958291134</v>
      </c>
      <c r="EJ75">
        <v>1.4782525554627628</v>
      </c>
      <c r="EK75">
        <v>1.8475707152560743</v>
      </c>
      <c r="EL75">
        <v>2.0670827170397077</v>
      </c>
      <c r="EM75">
        <v>1.9692016621820116</v>
      </c>
      <c r="EN75">
        <v>1.5633098623802046</v>
      </c>
      <c r="EO75">
        <v>1.4146323932739802</v>
      </c>
      <c r="EP75">
        <v>1.387076549306272</v>
      </c>
      <c r="EQ75">
        <v>1.22488714775117</v>
      </c>
      <c r="EV75">
        <f t="shared" si="2"/>
        <v>1.7134640220118038</v>
      </c>
    </row>
    <row r="77" spans="1:152" x14ac:dyDescent="0.25">
      <c r="B77" t="s">
        <v>13</v>
      </c>
      <c r="C77">
        <v>1842</v>
      </c>
      <c r="D77">
        <v>1843</v>
      </c>
      <c r="E77">
        <v>1844</v>
      </c>
      <c r="F77">
        <v>1845</v>
      </c>
      <c r="G77">
        <v>1846</v>
      </c>
      <c r="H77">
        <v>1847</v>
      </c>
      <c r="I77">
        <v>1848</v>
      </c>
      <c r="J77">
        <v>1849</v>
      </c>
      <c r="K77">
        <v>1850</v>
      </c>
      <c r="L77">
        <v>1851</v>
      </c>
      <c r="M77">
        <v>1852</v>
      </c>
      <c r="N77">
        <v>1853</v>
      </c>
      <c r="O77">
        <v>1854</v>
      </c>
      <c r="P77">
        <v>1855</v>
      </c>
      <c r="Q77">
        <v>1856</v>
      </c>
      <c r="R77">
        <v>1857</v>
      </c>
      <c r="S77">
        <v>1858</v>
      </c>
      <c r="T77">
        <v>1859</v>
      </c>
      <c r="U77">
        <v>1860</v>
      </c>
      <c r="V77">
        <v>1861</v>
      </c>
      <c r="W77">
        <v>1862</v>
      </c>
      <c r="X77">
        <v>1863</v>
      </c>
      <c r="Y77">
        <v>1864</v>
      </c>
      <c r="Z77">
        <v>1865</v>
      </c>
      <c r="AA77">
        <v>1866</v>
      </c>
      <c r="AB77">
        <v>1867</v>
      </c>
      <c r="AC77">
        <v>1868</v>
      </c>
      <c r="AD77">
        <v>1869</v>
      </c>
      <c r="AE77">
        <v>1870</v>
      </c>
      <c r="AF77">
        <v>1871</v>
      </c>
      <c r="AG77">
        <v>1872</v>
      </c>
      <c r="AH77">
        <v>1873</v>
      </c>
      <c r="AI77">
        <v>1874</v>
      </c>
      <c r="AJ77">
        <v>1875</v>
      </c>
      <c r="AK77">
        <v>1876</v>
      </c>
      <c r="AL77">
        <v>1877</v>
      </c>
      <c r="AM77">
        <v>1878</v>
      </c>
      <c r="AN77">
        <v>1879</v>
      </c>
      <c r="AO77">
        <v>1880</v>
      </c>
      <c r="AP77">
        <v>1881</v>
      </c>
      <c r="AQ77">
        <v>1882</v>
      </c>
      <c r="AR77">
        <v>1883</v>
      </c>
      <c r="AS77">
        <v>1884</v>
      </c>
      <c r="AT77">
        <v>1885</v>
      </c>
      <c r="AU77">
        <v>1886</v>
      </c>
      <c r="AV77">
        <v>1887</v>
      </c>
      <c r="AW77">
        <v>1888</v>
      </c>
      <c r="AX77">
        <v>1889</v>
      </c>
      <c r="AY77">
        <v>1890</v>
      </c>
      <c r="AZ77">
        <v>1891</v>
      </c>
      <c r="BA77">
        <v>1892</v>
      </c>
      <c r="BB77">
        <v>1893</v>
      </c>
      <c r="BC77">
        <v>1894</v>
      </c>
      <c r="BD77">
        <v>1895</v>
      </c>
      <c r="BE77">
        <v>1896</v>
      </c>
      <c r="BF77">
        <v>1897</v>
      </c>
      <c r="BG77">
        <v>1898</v>
      </c>
      <c r="BH77">
        <v>1899</v>
      </c>
      <c r="BI77">
        <v>1900</v>
      </c>
      <c r="BJ77">
        <v>1901</v>
      </c>
      <c r="BK77">
        <v>1902</v>
      </c>
      <c r="BL77">
        <v>1903</v>
      </c>
      <c r="BM77">
        <v>1904</v>
      </c>
      <c r="BN77">
        <v>1905</v>
      </c>
      <c r="BO77">
        <v>1906</v>
      </c>
      <c r="BP77">
        <v>1907</v>
      </c>
      <c r="BQ77">
        <v>1908</v>
      </c>
      <c r="BR77">
        <v>1909</v>
      </c>
      <c r="BS77">
        <v>1910</v>
      </c>
      <c r="BT77">
        <v>1911</v>
      </c>
      <c r="BU77">
        <v>1912</v>
      </c>
      <c r="BV77">
        <v>1913</v>
      </c>
      <c r="BW77">
        <v>1914</v>
      </c>
      <c r="BX77">
        <v>1915</v>
      </c>
      <c r="BY77">
        <v>1916</v>
      </c>
      <c r="BZ77">
        <v>1917</v>
      </c>
      <c r="CA77">
        <v>1918</v>
      </c>
      <c r="CB77">
        <v>1919</v>
      </c>
      <c r="CC77">
        <v>1920</v>
      </c>
      <c r="CD77">
        <v>1921</v>
      </c>
      <c r="CE77">
        <v>1922</v>
      </c>
      <c r="CF77">
        <v>1923</v>
      </c>
      <c r="CG77">
        <v>1924</v>
      </c>
      <c r="CH77">
        <v>1925</v>
      </c>
      <c r="CI77">
        <v>1926</v>
      </c>
      <c r="CJ77">
        <v>1927</v>
      </c>
      <c r="CK77">
        <v>1928</v>
      </c>
      <c r="CL77">
        <v>1929</v>
      </c>
      <c r="CM77">
        <v>1930</v>
      </c>
      <c r="CN77">
        <v>1931</v>
      </c>
      <c r="CO77">
        <v>1932</v>
      </c>
      <c r="CP77">
        <v>1933</v>
      </c>
      <c r="CQ77">
        <v>1934</v>
      </c>
      <c r="CR77">
        <v>1935</v>
      </c>
      <c r="CS77">
        <v>1936</v>
      </c>
      <c r="CT77">
        <v>1937</v>
      </c>
      <c r="CU77">
        <v>1938</v>
      </c>
      <c r="CV77">
        <v>1939</v>
      </c>
      <c r="CW77">
        <v>1940</v>
      </c>
      <c r="CX77">
        <v>1941</v>
      </c>
      <c r="CY77">
        <v>1942</v>
      </c>
      <c r="CZ77">
        <v>1943</v>
      </c>
      <c r="DA77">
        <v>1944</v>
      </c>
      <c r="DB77">
        <v>1945</v>
      </c>
      <c r="DC77">
        <v>1946</v>
      </c>
      <c r="DD77">
        <v>1947</v>
      </c>
      <c r="DE77">
        <v>1948</v>
      </c>
      <c r="DF77">
        <v>1949</v>
      </c>
      <c r="DG77">
        <v>1950</v>
      </c>
      <c r="DH77">
        <v>1951</v>
      </c>
      <c r="DI77">
        <v>1952</v>
      </c>
      <c r="DJ77">
        <v>1953</v>
      </c>
      <c r="DK77">
        <v>1954</v>
      </c>
      <c r="DL77">
        <v>1955</v>
      </c>
      <c r="DM77">
        <v>1956</v>
      </c>
      <c r="DN77">
        <v>1957</v>
      </c>
      <c r="DO77">
        <v>1958</v>
      </c>
      <c r="DP77">
        <v>1959</v>
      </c>
      <c r="DQ77">
        <v>1960</v>
      </c>
      <c r="DR77">
        <v>1961</v>
      </c>
      <c r="DS77">
        <v>1962</v>
      </c>
      <c r="DT77">
        <v>1963</v>
      </c>
      <c r="DU77">
        <v>1964</v>
      </c>
      <c r="DV77">
        <v>1965</v>
      </c>
      <c r="DW77">
        <v>1966</v>
      </c>
      <c r="DX77">
        <v>1967</v>
      </c>
      <c r="DY77">
        <v>1968</v>
      </c>
      <c r="DZ77">
        <v>1969</v>
      </c>
      <c r="EA77">
        <v>1970</v>
      </c>
      <c r="EB77">
        <v>1971</v>
      </c>
      <c r="EC77">
        <v>1972</v>
      </c>
      <c r="ED77">
        <v>1973</v>
      </c>
      <c r="EE77">
        <v>1974</v>
      </c>
      <c r="EF77">
        <v>1975</v>
      </c>
      <c r="EG77">
        <v>1976</v>
      </c>
      <c r="EH77">
        <v>1977</v>
      </c>
      <c r="EI77">
        <v>1978</v>
      </c>
      <c r="EJ77">
        <v>1979</v>
      </c>
      <c r="EK77">
        <v>1980</v>
      </c>
      <c r="EL77">
        <v>1981</v>
      </c>
      <c r="EM77">
        <v>1982</v>
      </c>
      <c r="EN77">
        <v>1983</v>
      </c>
      <c r="EO77">
        <v>1984</v>
      </c>
      <c r="EP77">
        <v>1985</v>
      </c>
      <c r="EQ77">
        <v>1986</v>
      </c>
    </row>
    <row r="78" spans="1:152" x14ac:dyDescent="0.25">
      <c r="EV78" t="e">
        <f>AVERAGE(C78:EU78)</f>
        <v>#DIV/0!</v>
      </c>
    </row>
    <row r="79" spans="1:152" x14ac:dyDescent="0.25">
      <c r="A79" t="s">
        <v>225</v>
      </c>
      <c r="B79">
        <v>1842</v>
      </c>
      <c r="C79">
        <v>28.96435973379733</v>
      </c>
      <c r="D79">
        <v>30.124653515320677</v>
      </c>
      <c r="E79">
        <v>28.866734466086339</v>
      </c>
      <c r="F79">
        <v>29.588548359088129</v>
      </c>
      <c r="G79">
        <v>30.167193846217796</v>
      </c>
      <c r="H79">
        <v>31.418599761456314</v>
      </c>
      <c r="I79">
        <v>32.033034465831257</v>
      </c>
      <c r="J79">
        <v>31.971917189457589</v>
      </c>
      <c r="K79">
        <v>38.123849809905842</v>
      </c>
      <c r="L79">
        <v>38.686678848895532</v>
      </c>
      <c r="M79">
        <v>36.846257422506007</v>
      </c>
      <c r="N79">
        <v>35.863511448642029</v>
      </c>
      <c r="O79">
        <v>35.325786907461037</v>
      </c>
      <c r="P79">
        <v>35.400125827171998</v>
      </c>
      <c r="Q79">
        <v>34.211242258962692</v>
      </c>
      <c r="R79">
        <v>38.539261384215621</v>
      </c>
      <c r="S79">
        <v>35.708704374830859</v>
      </c>
      <c r="T79">
        <v>36.466656613322677</v>
      </c>
      <c r="U79">
        <v>35.773134995678681</v>
      </c>
      <c r="V79">
        <v>37.481575864364906</v>
      </c>
      <c r="W79">
        <v>37.185618968793719</v>
      </c>
      <c r="X79">
        <v>36.960796715874572</v>
      </c>
      <c r="Y79">
        <v>39.485665927744911</v>
      </c>
      <c r="Z79">
        <v>40.303989978082669</v>
      </c>
      <c r="AA79">
        <v>38.156176230445666</v>
      </c>
      <c r="AB79">
        <v>38.039384232996753</v>
      </c>
      <c r="AC79">
        <v>37.927442514738608</v>
      </c>
      <c r="AD79">
        <v>36.801812307743255</v>
      </c>
      <c r="AE79">
        <v>38.438938971099162</v>
      </c>
      <c r="AF79">
        <v>41.095704882207087</v>
      </c>
      <c r="AG79">
        <v>41.60780589646167</v>
      </c>
      <c r="AH79">
        <v>42.719486093577721</v>
      </c>
      <c r="AI79">
        <v>42.752874116877244</v>
      </c>
      <c r="AJ79">
        <v>40.776275525922401</v>
      </c>
      <c r="AK79">
        <v>38.753511877937996</v>
      </c>
      <c r="EV79">
        <f t="shared" ref="EV79:EV101" si="3">AVERAGE(C79:EU79)</f>
        <v>36.359066038106185</v>
      </c>
    </row>
    <row r="80" spans="1:152" x14ac:dyDescent="0.25">
      <c r="B80">
        <v>1847</v>
      </c>
      <c r="H80">
        <v>25.999971428431408</v>
      </c>
      <c r="I80">
        <v>26.576702794656875</v>
      </c>
      <c r="J80">
        <v>26.594306643078518</v>
      </c>
      <c r="K80">
        <v>31.793161521670612</v>
      </c>
      <c r="L80">
        <v>32.361542441720175</v>
      </c>
      <c r="M80">
        <v>30.91407263976939</v>
      </c>
      <c r="N80">
        <v>30.173418403877712</v>
      </c>
      <c r="O80">
        <v>29.803223071218742</v>
      </c>
      <c r="P80">
        <v>29.951972814518808</v>
      </c>
      <c r="Q80">
        <v>29.029320861930191</v>
      </c>
      <c r="R80">
        <v>32.789397835607183</v>
      </c>
      <c r="S80">
        <v>30.474127679236872</v>
      </c>
      <c r="T80">
        <v>31.21042081603526</v>
      </c>
      <c r="U80">
        <v>30.706419173092844</v>
      </c>
      <c r="V80">
        <v>32.264881943828797</v>
      </c>
      <c r="W80">
        <v>32.110046617353532</v>
      </c>
      <c r="X80">
        <v>32.014197624523931</v>
      </c>
      <c r="Y80">
        <v>34.305104165656047</v>
      </c>
      <c r="Z80">
        <v>35.127301501674452</v>
      </c>
      <c r="AA80">
        <v>33.360859669116429</v>
      </c>
      <c r="AB80">
        <v>33.359549733349638</v>
      </c>
      <c r="AC80">
        <v>33.359798875811684</v>
      </c>
      <c r="AD80">
        <v>32.465921381165003</v>
      </c>
      <c r="AE80">
        <v>34.007345655765377</v>
      </c>
      <c r="AF80">
        <v>36.465781346751911</v>
      </c>
      <c r="AG80">
        <v>37.034900367046987</v>
      </c>
      <c r="AH80">
        <v>38.146240753492677</v>
      </c>
      <c r="AI80">
        <v>38.300556607807835</v>
      </c>
      <c r="AJ80">
        <v>36.647855875341563</v>
      </c>
      <c r="AK80">
        <v>34.937737713696301</v>
      </c>
      <c r="AL80">
        <v>33.960813948208653</v>
      </c>
      <c r="AM80">
        <v>33.082585565707348</v>
      </c>
      <c r="AN80">
        <v>32.79632868055343</v>
      </c>
      <c r="AO80">
        <v>30.297059083035954</v>
      </c>
      <c r="AP80">
        <v>29.191799757424413</v>
      </c>
      <c r="EV80">
        <f t="shared" si="3"/>
        <v>32.331849285490179</v>
      </c>
    </row>
    <row r="81" spans="2:152" x14ac:dyDescent="0.25">
      <c r="B81">
        <v>1852</v>
      </c>
      <c r="M81">
        <v>32.437866685219525</v>
      </c>
      <c r="N81">
        <v>31.662635307267774</v>
      </c>
      <c r="O81">
        <v>31.2760615028287</v>
      </c>
      <c r="P81">
        <v>31.43414291109562</v>
      </c>
      <c r="Q81">
        <v>30.467750557877029</v>
      </c>
      <c r="R81">
        <v>34.416160168627535</v>
      </c>
      <c r="S81">
        <v>31.988164814849906</v>
      </c>
      <c r="T81">
        <v>32.763098819826872</v>
      </c>
      <c r="U81">
        <v>32.236086177564211</v>
      </c>
      <c r="V81">
        <v>33.874303867829887</v>
      </c>
      <c r="W81">
        <v>33.714046723698324</v>
      </c>
      <c r="X81">
        <v>33.615673670812761</v>
      </c>
      <c r="Y81">
        <v>36.023574876735694</v>
      </c>
      <c r="Z81">
        <v>36.889521719180159</v>
      </c>
      <c r="AA81">
        <v>35.036894009289156</v>
      </c>
      <c r="AB81">
        <v>35.037840788578322</v>
      </c>
      <c r="AC81">
        <v>35.040370190938148</v>
      </c>
      <c r="AD81">
        <v>34.103678252194491</v>
      </c>
      <c r="AE81">
        <v>35.725099767055433</v>
      </c>
      <c r="AF81">
        <v>38.310202341012356</v>
      </c>
      <c r="AG81">
        <v>38.910750943138474</v>
      </c>
      <c r="AH81">
        <v>40.081189984427489</v>
      </c>
      <c r="AI81">
        <v>40.246203286364086</v>
      </c>
      <c r="AJ81">
        <v>38.512267686569807</v>
      </c>
      <c r="AK81">
        <v>36.717635848602413</v>
      </c>
      <c r="AL81">
        <v>35.693193483463254</v>
      </c>
      <c r="AM81">
        <v>34.772248949810781</v>
      </c>
      <c r="AN81">
        <v>34.473387663717588</v>
      </c>
      <c r="AO81">
        <v>31.848144966940914</v>
      </c>
      <c r="AP81">
        <v>30.687995905441969</v>
      </c>
      <c r="AQ81">
        <v>30.178078657766825</v>
      </c>
      <c r="AR81">
        <v>32.8529081012029</v>
      </c>
      <c r="AS81">
        <v>34.003408651357354</v>
      </c>
      <c r="AT81">
        <v>34.030759833595482</v>
      </c>
      <c r="AU81">
        <v>34.119898251630715</v>
      </c>
      <c r="EV81">
        <f t="shared" si="3"/>
        <v>34.376607010471773</v>
      </c>
    </row>
    <row r="82" spans="2:152" x14ac:dyDescent="0.25">
      <c r="B82">
        <v>1857</v>
      </c>
      <c r="R82">
        <v>36.71111008677282</v>
      </c>
      <c r="S82">
        <v>34.114279653012346</v>
      </c>
      <c r="T82">
        <v>34.934053668928073</v>
      </c>
      <c r="U82">
        <v>34.365446382954651</v>
      </c>
      <c r="V82">
        <v>36.105022316542147</v>
      </c>
      <c r="W82">
        <v>35.926767086453559</v>
      </c>
      <c r="X82">
        <v>35.814616376007372</v>
      </c>
      <c r="Y82">
        <v>38.372286513064736</v>
      </c>
      <c r="Z82">
        <v>39.28640874549798</v>
      </c>
      <c r="AA82">
        <v>37.305551407455347</v>
      </c>
      <c r="AB82">
        <v>37.29905489508446</v>
      </c>
      <c r="AC82">
        <v>37.294421484296528</v>
      </c>
      <c r="AD82">
        <v>36.290315396570158</v>
      </c>
      <c r="AE82">
        <v>38.008466278604793</v>
      </c>
      <c r="AF82">
        <v>40.750761891003101</v>
      </c>
      <c r="AG82">
        <v>41.381034166074606</v>
      </c>
      <c r="AH82">
        <v>42.616716167022702</v>
      </c>
      <c r="AI82">
        <v>42.782908023694745</v>
      </c>
      <c r="AJ82">
        <v>40.93090381366806</v>
      </c>
      <c r="AK82">
        <v>39.015546783067563</v>
      </c>
      <c r="AL82">
        <v>37.919733901897906</v>
      </c>
      <c r="AM82">
        <v>36.934624346080703</v>
      </c>
      <c r="AN82">
        <v>36.610679651062384</v>
      </c>
      <c r="AO82">
        <v>33.816783381269303</v>
      </c>
      <c r="AP82">
        <v>32.579459772378897</v>
      </c>
      <c r="AQ82">
        <v>32.032932764401195</v>
      </c>
      <c r="AR82">
        <v>34.866611273752738</v>
      </c>
      <c r="AS82">
        <v>36.081445096877921</v>
      </c>
      <c r="AT82">
        <v>36.104201609707381</v>
      </c>
      <c r="AU82">
        <v>36.192586300093254</v>
      </c>
      <c r="AV82">
        <v>37.358929655727906</v>
      </c>
      <c r="AW82">
        <v>37.696242245915158</v>
      </c>
      <c r="AX82">
        <v>37.080831729667487</v>
      </c>
      <c r="AY82">
        <v>35.141108446502223</v>
      </c>
      <c r="AZ82">
        <v>35.268294504584425</v>
      </c>
      <c r="EV82">
        <f t="shared" si="3"/>
        <v>36.999718166162701</v>
      </c>
    </row>
    <row r="83" spans="2:152" x14ac:dyDescent="0.25">
      <c r="B83">
        <v>1862</v>
      </c>
      <c r="W83">
        <v>30.897387555326301</v>
      </c>
      <c r="X83">
        <v>30.872689125654155</v>
      </c>
      <c r="Y83">
        <v>33.153488780425555</v>
      </c>
      <c r="Z83">
        <v>34.02484797726958</v>
      </c>
      <c r="AA83">
        <v>32.386815730123061</v>
      </c>
      <c r="AB83">
        <v>32.455421262274797</v>
      </c>
      <c r="AC83">
        <v>32.524034806055838</v>
      </c>
      <c r="AD83">
        <v>31.719516293921679</v>
      </c>
      <c r="AE83">
        <v>33.293297916258801</v>
      </c>
      <c r="AF83">
        <v>35.775588255592474</v>
      </c>
      <c r="AG83">
        <v>36.414295067487842</v>
      </c>
      <c r="AH83">
        <v>37.592553478266261</v>
      </c>
      <c r="AI83">
        <v>37.832239361914645</v>
      </c>
      <c r="AJ83">
        <v>36.2830117453925</v>
      </c>
      <c r="AK83">
        <v>34.666161380582672</v>
      </c>
      <c r="AL83">
        <v>33.765993838677289</v>
      </c>
      <c r="AM83">
        <v>32.956949957904754</v>
      </c>
      <c r="AN83">
        <v>32.733969865654743</v>
      </c>
      <c r="AO83">
        <v>30.295963876781869</v>
      </c>
      <c r="AP83">
        <v>29.243226663834218</v>
      </c>
      <c r="AQ83">
        <v>28.805660156440911</v>
      </c>
      <c r="AR83">
        <v>31.410782524928361</v>
      </c>
      <c r="AS83">
        <v>32.568716070485522</v>
      </c>
      <c r="AT83">
        <v>32.653713632292821</v>
      </c>
      <c r="AU83">
        <v>32.797396648338911</v>
      </c>
      <c r="AV83">
        <v>33.919005611907075</v>
      </c>
      <c r="AW83">
        <v>34.29130564642422</v>
      </c>
      <c r="AX83">
        <v>33.795764551257648</v>
      </c>
      <c r="AY83">
        <v>32.087276364355588</v>
      </c>
      <c r="AZ83">
        <v>32.259763943248295</v>
      </c>
      <c r="BA83">
        <v>32.581024826733383</v>
      </c>
      <c r="BB83">
        <v>33.715208425991122</v>
      </c>
      <c r="BC83">
        <v>31.828893945689437</v>
      </c>
      <c r="BD83">
        <v>32.234787430027325</v>
      </c>
      <c r="BE83">
        <v>30.893510896426587</v>
      </c>
      <c r="EV83">
        <f t="shared" si="3"/>
        <v>32.992293246112752</v>
      </c>
    </row>
    <row r="84" spans="2:152" x14ac:dyDescent="0.25">
      <c r="B84">
        <v>1867</v>
      </c>
      <c r="AB84">
        <v>30.742775755275549</v>
      </c>
      <c r="AC84">
        <v>30.816860624780251</v>
      </c>
      <c r="AD84">
        <v>30.063478577606649</v>
      </c>
      <c r="AE84">
        <v>31.564115724435474</v>
      </c>
      <c r="AF84">
        <v>33.927526613516804</v>
      </c>
      <c r="AG84">
        <v>34.543938485752207</v>
      </c>
      <c r="AH84">
        <v>35.673069864376565</v>
      </c>
      <c r="AI84">
        <v>35.912188732556373</v>
      </c>
      <c r="AJ84">
        <v>34.452683210490463</v>
      </c>
      <c r="AK84">
        <v>32.927559945042844</v>
      </c>
      <c r="AL84">
        <v>32.081760868118529</v>
      </c>
      <c r="AM84">
        <v>31.321627966225044</v>
      </c>
      <c r="AN84">
        <v>31.11800962225859</v>
      </c>
      <c r="AO84">
        <v>28.807901264021925</v>
      </c>
      <c r="AP84">
        <v>27.813877881627111</v>
      </c>
      <c r="AQ84">
        <v>27.404358564511561</v>
      </c>
      <c r="AR84">
        <v>29.889906733859945</v>
      </c>
      <c r="AS84">
        <v>30.999759430342955</v>
      </c>
      <c r="AT84">
        <v>31.088768612995043</v>
      </c>
      <c r="AU84">
        <v>31.233584463623586</v>
      </c>
      <c r="AV84">
        <v>32.309852479418147</v>
      </c>
      <c r="AW84">
        <v>32.672802824802019</v>
      </c>
      <c r="AX84">
        <v>32.208743207542518</v>
      </c>
      <c r="AY84">
        <v>30.587962969435871</v>
      </c>
      <c r="AZ84">
        <v>30.759488955423794</v>
      </c>
      <c r="BA84">
        <v>31.072861304288931</v>
      </c>
      <c r="BB84">
        <v>32.161836352779787</v>
      </c>
      <c r="BC84">
        <v>30.369400183190606</v>
      </c>
      <c r="BD84">
        <v>30.763207296407838</v>
      </c>
      <c r="BE84">
        <v>29.489468059222602</v>
      </c>
      <c r="BF84">
        <v>29.971331157010372</v>
      </c>
      <c r="BG84">
        <v>31.343826743675887</v>
      </c>
      <c r="BH84">
        <v>31.746617079706446</v>
      </c>
      <c r="BI84">
        <v>33.323521910997918</v>
      </c>
      <c r="BJ84">
        <v>34.223680840124501</v>
      </c>
      <c r="EV84">
        <f t="shared" si="3"/>
        <v>31.582524408726989</v>
      </c>
    </row>
    <row r="85" spans="2:152" x14ac:dyDescent="0.25">
      <c r="B85">
        <v>1872</v>
      </c>
      <c r="AG85">
        <v>39.605752765741187</v>
      </c>
      <c r="AH85">
        <v>40.848728058138683</v>
      </c>
      <c r="AI85">
        <v>41.06973065063967</v>
      </c>
      <c r="AJ85">
        <v>39.350475925875635</v>
      </c>
      <c r="AK85">
        <v>37.562671631214712</v>
      </c>
      <c r="AL85">
        <v>36.556240149933593</v>
      </c>
      <c r="AM85">
        <v>35.651566516043367</v>
      </c>
      <c r="AN85">
        <v>35.382480869563807</v>
      </c>
      <c r="AO85">
        <v>32.721906069694327</v>
      </c>
      <c r="AP85">
        <v>31.561384591627643</v>
      </c>
      <c r="AQ85">
        <v>31.066827539057407</v>
      </c>
      <c r="AR85">
        <v>33.852500725331247</v>
      </c>
      <c r="AS85">
        <v>35.073755200782401</v>
      </c>
      <c r="AT85">
        <v>35.138221631653522</v>
      </c>
      <c r="AU85">
        <v>35.266087527703199</v>
      </c>
      <c r="AV85">
        <v>36.44500030258785</v>
      </c>
      <c r="AW85">
        <v>36.817352538820749</v>
      </c>
      <c r="AX85">
        <v>36.258393722245152</v>
      </c>
      <c r="AY85">
        <v>34.400563705387995</v>
      </c>
      <c r="AZ85">
        <v>34.561926322991582</v>
      </c>
      <c r="BA85">
        <v>34.882727355847152</v>
      </c>
      <c r="BB85">
        <v>36.072874508678211</v>
      </c>
      <c r="BC85">
        <v>34.031581247561199</v>
      </c>
      <c r="BD85">
        <v>34.443982232776079</v>
      </c>
      <c r="BE85">
        <v>32.989945701114507</v>
      </c>
      <c r="BF85">
        <v>33.50214046656756</v>
      </c>
      <c r="BG85">
        <v>35.008677823411908</v>
      </c>
      <c r="BH85">
        <v>35.429783739065208</v>
      </c>
      <c r="BI85">
        <v>37.159201699660024</v>
      </c>
      <c r="BJ85">
        <v>38.130265544614673</v>
      </c>
      <c r="BK85">
        <v>37.064622053557237</v>
      </c>
      <c r="BL85">
        <v>37.721495064595096</v>
      </c>
      <c r="BM85">
        <v>38.533624088561595</v>
      </c>
      <c r="BN85">
        <v>38.727852725792225</v>
      </c>
      <c r="BO85">
        <v>37.961438932667285</v>
      </c>
      <c r="EV85">
        <f t="shared" si="3"/>
        <v>36.024336560842961</v>
      </c>
    </row>
    <row r="86" spans="2:152" x14ac:dyDescent="0.25">
      <c r="B86">
        <v>1877</v>
      </c>
      <c r="AL86">
        <v>34.715668338444154</v>
      </c>
      <c r="AM86">
        <v>33.831638565589735</v>
      </c>
      <c r="AN86">
        <v>33.552180461353615</v>
      </c>
      <c r="AO86">
        <v>31.007360082937652</v>
      </c>
      <c r="AP86">
        <v>29.887362259041701</v>
      </c>
      <c r="AQ86">
        <v>29.39978632936544</v>
      </c>
      <c r="AR86">
        <v>32.015328154030904</v>
      </c>
      <c r="AS86">
        <v>33.14729838933178</v>
      </c>
      <c r="AT86">
        <v>33.184907717040318</v>
      </c>
      <c r="AU86">
        <v>33.282640603703442</v>
      </c>
      <c r="AV86">
        <v>34.371920109095434</v>
      </c>
      <c r="AW86">
        <v>34.69930427041303</v>
      </c>
      <c r="AX86">
        <v>34.149382451298777</v>
      </c>
      <c r="AY86">
        <v>32.378285532840152</v>
      </c>
      <c r="AZ86">
        <v>32.509951083089256</v>
      </c>
      <c r="BA86">
        <v>32.791656517552262</v>
      </c>
      <c r="BB86">
        <v>33.889758048099459</v>
      </c>
      <c r="BC86">
        <v>31.952248050544899</v>
      </c>
      <c r="BD86">
        <v>32.320982683250087</v>
      </c>
      <c r="BE86">
        <v>30.938747253717619</v>
      </c>
      <c r="BF86">
        <v>31.401942708027036</v>
      </c>
      <c r="BG86">
        <v>32.796396356739791</v>
      </c>
      <c r="BH86">
        <v>33.172536928402415</v>
      </c>
      <c r="BI86">
        <v>34.772373359473917</v>
      </c>
      <c r="BJ86">
        <v>35.660227481870074</v>
      </c>
      <c r="BK86">
        <v>34.642579290178304</v>
      </c>
      <c r="BL86">
        <v>35.235948852283684</v>
      </c>
      <c r="BM86">
        <v>35.972715579656374</v>
      </c>
      <c r="BN86">
        <v>36.131899433874402</v>
      </c>
      <c r="BO86">
        <v>35.395955404216195</v>
      </c>
      <c r="BP86">
        <v>36.459063561815078</v>
      </c>
      <c r="BQ86">
        <v>36.324731553611279</v>
      </c>
      <c r="BR86">
        <v>35.881353012168994</v>
      </c>
      <c r="BS86">
        <v>34.806490801433547</v>
      </c>
      <c r="BT86">
        <v>35.989639307853054</v>
      </c>
      <c r="EV86">
        <f t="shared" si="3"/>
        <v>33.676293158066969</v>
      </c>
    </row>
    <row r="87" spans="2:152" x14ac:dyDescent="0.25">
      <c r="B87">
        <v>1882</v>
      </c>
      <c r="AQ87">
        <v>27.911252337273044</v>
      </c>
      <c r="AR87">
        <v>30.351387132028051</v>
      </c>
      <c r="AS87">
        <v>31.376713249163554</v>
      </c>
      <c r="AT87">
        <v>31.363932513576138</v>
      </c>
      <c r="AU87">
        <v>31.408599158551564</v>
      </c>
      <c r="AV87">
        <v>32.388286055834342</v>
      </c>
      <c r="AW87">
        <v>32.647640965270796</v>
      </c>
      <c r="AX87">
        <v>32.082551715357063</v>
      </c>
      <c r="AY87">
        <v>30.374720470407087</v>
      </c>
      <c r="AZ87">
        <v>30.456675422101323</v>
      </c>
      <c r="BA87">
        <v>30.679414665601861</v>
      </c>
      <c r="BB87">
        <v>31.664326861870499</v>
      </c>
      <c r="BC87">
        <v>29.813585802314158</v>
      </c>
      <c r="BD87">
        <v>30.11986480785751</v>
      </c>
      <c r="BE87">
        <v>28.795358679140715</v>
      </c>
      <c r="BF87">
        <v>29.191468987249696</v>
      </c>
      <c r="BG87">
        <v>30.451814082401942</v>
      </c>
      <c r="BH87">
        <v>30.763706022021886</v>
      </c>
      <c r="BI87">
        <v>32.207932391971774</v>
      </c>
      <c r="BJ87">
        <v>32.988002157849778</v>
      </c>
      <c r="BK87">
        <v>32.003954959692315</v>
      </c>
      <c r="BL87">
        <v>32.510454022401426</v>
      </c>
      <c r="BM87">
        <v>33.146040721560176</v>
      </c>
      <c r="BN87">
        <v>33.248003937886779</v>
      </c>
      <c r="BO87">
        <v>32.528634928056171</v>
      </c>
      <c r="BP87">
        <v>33.46159780219314</v>
      </c>
      <c r="BQ87">
        <v>33.293588333017524</v>
      </c>
      <c r="BR87">
        <v>32.842496350549112</v>
      </c>
      <c r="BS87">
        <v>31.816279098389366</v>
      </c>
      <c r="BT87">
        <v>32.85675813242306</v>
      </c>
      <c r="BU87">
        <v>34.408811703497975</v>
      </c>
      <c r="BV87">
        <v>35.173007333445078</v>
      </c>
      <c r="BW87">
        <v>34.750290025444457</v>
      </c>
      <c r="BX87">
        <v>26.701593463922997</v>
      </c>
      <c r="BY87">
        <v>28.510481493746358</v>
      </c>
      <c r="EV87">
        <f t="shared" si="3"/>
        <v>31.551120736687686</v>
      </c>
    </row>
    <row r="88" spans="2:152" x14ac:dyDescent="0.25">
      <c r="B88">
        <v>1887</v>
      </c>
      <c r="AV88">
        <v>33.975306941588677</v>
      </c>
      <c r="AW88">
        <v>34.275931542280723</v>
      </c>
      <c r="AX88">
        <v>33.710398510213338</v>
      </c>
      <c r="AY88">
        <v>31.94148900693467</v>
      </c>
      <c r="AZ88">
        <v>32.051890405870608</v>
      </c>
      <c r="BA88">
        <v>32.310306521941627</v>
      </c>
      <c r="BB88">
        <v>33.37235244147265</v>
      </c>
      <c r="BC88">
        <v>31.445409232531496</v>
      </c>
      <c r="BD88">
        <v>31.790529951495198</v>
      </c>
      <c r="BE88">
        <v>30.413848053251659</v>
      </c>
      <c r="BF88">
        <v>30.852704269042231</v>
      </c>
      <c r="BG88">
        <v>32.205827162720809</v>
      </c>
      <c r="BH88">
        <v>32.557577698494526</v>
      </c>
      <c r="BI88">
        <v>34.109146385784157</v>
      </c>
      <c r="BJ88">
        <v>34.960089552155388</v>
      </c>
      <c r="BK88">
        <v>33.942264550900212</v>
      </c>
      <c r="BL88">
        <v>34.503931462358132</v>
      </c>
      <c r="BM88">
        <v>35.204480030744335</v>
      </c>
      <c r="BN88">
        <v>35.339090140773997</v>
      </c>
      <c r="BO88">
        <v>34.599311499599658</v>
      </c>
      <c r="BP88">
        <v>35.617612887708248</v>
      </c>
      <c r="BQ88">
        <v>35.465156110943944</v>
      </c>
      <c r="BR88">
        <v>35.011033423545697</v>
      </c>
      <c r="BS88">
        <v>33.942095232602377</v>
      </c>
      <c r="BT88">
        <v>35.076346470093299</v>
      </c>
      <c r="BU88">
        <v>36.759098564718315</v>
      </c>
      <c r="BV88">
        <v>37.602509671727056</v>
      </c>
      <c r="BW88">
        <v>37.178256435188857</v>
      </c>
      <c r="BX88">
        <v>28.588488291863861</v>
      </c>
      <c r="BY88">
        <v>30.548709848292908</v>
      </c>
      <c r="BZ88">
        <v>29.39589146510129</v>
      </c>
      <c r="CA88">
        <v>25.891528686790931</v>
      </c>
      <c r="CB88">
        <v>22.196126911945477</v>
      </c>
      <c r="CC88">
        <v>18.626225587759258</v>
      </c>
      <c r="CD88">
        <v>21.020355314311956</v>
      </c>
      <c r="EV88">
        <f t="shared" si="3"/>
        <v>32.185180578935643</v>
      </c>
    </row>
    <row r="89" spans="2:152" x14ac:dyDescent="0.25">
      <c r="B89">
        <v>1892</v>
      </c>
      <c r="BA89">
        <v>35.86697355839128</v>
      </c>
      <c r="BB89">
        <v>36.985674870868422</v>
      </c>
      <c r="BC89">
        <v>34.792725172457004</v>
      </c>
      <c r="BD89">
        <v>35.121069289285899</v>
      </c>
      <c r="BE89">
        <v>33.548630740112515</v>
      </c>
      <c r="BF89">
        <v>33.983225874957853</v>
      </c>
      <c r="BG89">
        <v>35.422843324409456</v>
      </c>
      <c r="BH89">
        <v>35.756976456179828</v>
      </c>
      <c r="BI89">
        <v>37.405371724217659</v>
      </c>
      <c r="BJ89">
        <v>38.27890506568157</v>
      </c>
      <c r="BK89">
        <v>37.10436870719731</v>
      </c>
      <c r="BL89">
        <v>37.65970838423555</v>
      </c>
      <c r="BM89">
        <v>38.362188931047456</v>
      </c>
      <c r="BN89">
        <v>38.446054591561804</v>
      </c>
      <c r="BO89">
        <v>37.582048575881487</v>
      </c>
      <c r="BP89">
        <v>38.626388982810447</v>
      </c>
      <c r="BQ89">
        <v>38.398385914607843</v>
      </c>
      <c r="BR89">
        <v>37.844105913656811</v>
      </c>
      <c r="BS89">
        <v>36.629379432298279</v>
      </c>
      <c r="BT89">
        <v>37.796096626744244</v>
      </c>
      <c r="BU89">
        <v>39.548301000759452</v>
      </c>
      <c r="BV89">
        <v>40.39203077009423</v>
      </c>
      <c r="BW89">
        <v>39.871209038447269</v>
      </c>
      <c r="BX89">
        <v>30.609253150956356</v>
      </c>
      <c r="BY89">
        <v>32.652896197514657</v>
      </c>
      <c r="BZ89">
        <v>31.364759330840545</v>
      </c>
      <c r="CA89">
        <v>27.575271571414888</v>
      </c>
      <c r="CB89">
        <v>23.596522272865979</v>
      </c>
      <c r="CC89">
        <v>19.765770006506738</v>
      </c>
      <c r="CD89">
        <v>22.266945155824526</v>
      </c>
      <c r="CE89">
        <v>21.971643224762328</v>
      </c>
      <c r="CF89">
        <v>22.08531557476751</v>
      </c>
      <c r="CG89">
        <v>21.796966159431701</v>
      </c>
      <c r="CH89">
        <v>24.794648130941063</v>
      </c>
      <c r="CI89">
        <v>21.497196767776586</v>
      </c>
      <c r="EV89">
        <f t="shared" si="3"/>
        <v>33.011424299700188</v>
      </c>
    </row>
    <row r="90" spans="2:152" x14ac:dyDescent="0.25">
      <c r="B90">
        <v>1897</v>
      </c>
      <c r="BF90">
        <v>35.312616258737968</v>
      </c>
      <c r="BG90">
        <v>36.786134129372599</v>
      </c>
      <c r="BH90">
        <v>37.109864023165542</v>
      </c>
      <c r="BI90">
        <v>38.79610515894575</v>
      </c>
      <c r="BJ90">
        <v>39.675848807803618</v>
      </c>
      <c r="BK90">
        <v>38.432003058910581</v>
      </c>
      <c r="BL90">
        <v>38.981416576291728</v>
      </c>
      <c r="BM90">
        <v>39.681238458362571</v>
      </c>
      <c r="BN90">
        <v>39.740396076735145</v>
      </c>
      <c r="BO90">
        <v>38.821323434741018</v>
      </c>
      <c r="BP90">
        <v>39.873017162170562</v>
      </c>
      <c r="BQ90">
        <v>39.610186251617279</v>
      </c>
      <c r="BR90">
        <v>39.01099417785781</v>
      </c>
      <c r="BS90">
        <v>37.732860024660354</v>
      </c>
      <c r="BT90">
        <v>38.909645423691209</v>
      </c>
      <c r="BU90">
        <v>40.686796865768564</v>
      </c>
      <c r="BV90">
        <v>41.526997780382878</v>
      </c>
      <c r="BW90">
        <v>40.963123496625172</v>
      </c>
      <c r="BX90">
        <v>31.425706263600176</v>
      </c>
      <c r="BY90">
        <v>33.499823471276898</v>
      </c>
      <c r="BZ90">
        <v>32.153917916924627</v>
      </c>
      <c r="CA90">
        <v>28.247139554374176</v>
      </c>
      <c r="CB90">
        <v>24.152730212965338</v>
      </c>
      <c r="CC90">
        <v>20.216199534725128</v>
      </c>
      <c r="CD90">
        <v>22.757249286488463</v>
      </c>
      <c r="CE90">
        <v>22.433111813110781</v>
      </c>
      <c r="CF90">
        <v>22.529382745572523</v>
      </c>
      <c r="CG90">
        <v>22.21839065573068</v>
      </c>
      <c r="CH90">
        <v>25.254131740720183</v>
      </c>
      <c r="CI90">
        <v>21.875286883456091</v>
      </c>
      <c r="CJ90">
        <v>21.538826020433888</v>
      </c>
      <c r="CK90">
        <v>21.027964130752935</v>
      </c>
      <c r="CL90">
        <v>19.872369238016599</v>
      </c>
      <c r="CM90">
        <v>18.883776662456132</v>
      </c>
      <c r="CN90">
        <v>21.112776482706685</v>
      </c>
      <c r="EV90">
        <f t="shared" si="3"/>
        <v>31.7385528508329</v>
      </c>
    </row>
    <row r="91" spans="2:152" x14ac:dyDescent="0.25">
      <c r="B91">
        <v>1902</v>
      </c>
      <c r="BK91">
        <v>33.303815914706469</v>
      </c>
      <c r="BL91">
        <v>33.802272862462779</v>
      </c>
      <c r="BM91">
        <v>34.432799229837627</v>
      </c>
      <c r="BN91">
        <v>34.508074638546944</v>
      </c>
      <c r="BO91">
        <v>33.732567648454015</v>
      </c>
      <c r="BP91">
        <v>34.669937609902938</v>
      </c>
      <c r="BQ91">
        <v>34.465288602899754</v>
      </c>
      <c r="BR91">
        <v>33.967782789971153</v>
      </c>
      <c r="BS91">
        <v>32.877479180681178</v>
      </c>
      <c r="BT91">
        <v>33.924691032605608</v>
      </c>
      <c r="BU91">
        <v>35.497419364884891</v>
      </c>
      <c r="BV91">
        <v>36.254726978482225</v>
      </c>
      <c r="BW91">
        <v>35.787252347340363</v>
      </c>
      <c r="BX91">
        <v>27.473986696029169</v>
      </c>
      <c r="BY91">
        <v>29.308302012240048</v>
      </c>
      <c r="BZ91">
        <v>28.152107349040186</v>
      </c>
      <c r="CA91">
        <v>24.750771949781257</v>
      </c>
      <c r="CB91">
        <v>21.179560827573496</v>
      </c>
      <c r="CC91">
        <v>17.741187591784538</v>
      </c>
      <c r="CD91">
        <v>19.986170585583864</v>
      </c>
      <c r="CE91">
        <v>19.721116051737422</v>
      </c>
      <c r="CF91">
        <v>19.823145089046722</v>
      </c>
      <c r="CG91">
        <v>19.564330933677617</v>
      </c>
      <c r="CH91">
        <v>22.254964194084415</v>
      </c>
      <c r="CI91">
        <v>19.295266535484284</v>
      </c>
      <c r="CJ91">
        <v>19.014338700493255</v>
      </c>
      <c r="CK91">
        <v>18.577577332901164</v>
      </c>
      <c r="CL91">
        <v>17.568723578253977</v>
      </c>
      <c r="CM91">
        <v>16.705709631583783</v>
      </c>
      <c r="CN91">
        <v>18.690297520485839</v>
      </c>
      <c r="EV91">
        <f t="shared" si="3"/>
        <v>26.901055492685234</v>
      </c>
    </row>
    <row r="92" spans="2:152" x14ac:dyDescent="0.25">
      <c r="B92">
        <v>1907</v>
      </c>
      <c r="BP92">
        <v>30.100295526274198</v>
      </c>
      <c r="BQ92">
        <v>29.934543689225325</v>
      </c>
      <c r="BR92">
        <v>29.514354183200378</v>
      </c>
      <c r="BS92">
        <v>28.578287543738536</v>
      </c>
      <c r="BT92">
        <v>29.49948391340218</v>
      </c>
      <c r="BU92">
        <v>30.8786915549009</v>
      </c>
      <c r="BV92">
        <v>31.549601817584833</v>
      </c>
      <c r="BW92">
        <v>31.155210284043847</v>
      </c>
      <c r="BX92">
        <v>23.927492794160671</v>
      </c>
      <c r="BY92">
        <v>25.535547959258551</v>
      </c>
      <c r="BZ92">
        <v>24.538862199326765</v>
      </c>
      <c r="CA92">
        <v>21.583708535004728</v>
      </c>
      <c r="CB92">
        <v>18.47768710431701</v>
      </c>
      <c r="CC92">
        <v>15.484756884488762</v>
      </c>
      <c r="CD92">
        <v>17.451750915430495</v>
      </c>
      <c r="CE92">
        <v>17.230155358136166</v>
      </c>
      <c r="CF92">
        <v>17.328036715513154</v>
      </c>
      <c r="CG92">
        <v>17.109248736065901</v>
      </c>
      <c r="CH92">
        <v>19.471051261944588</v>
      </c>
      <c r="CI92">
        <v>16.890581025379074</v>
      </c>
      <c r="CJ92">
        <v>16.652641992968356</v>
      </c>
      <c r="CK92">
        <v>16.277292122934412</v>
      </c>
      <c r="CL92">
        <v>15.399440986282276</v>
      </c>
      <c r="CM92">
        <v>14.64852034319734</v>
      </c>
      <c r="CN92">
        <v>16.395114703807717</v>
      </c>
      <c r="CO92">
        <v>18.836806887587279</v>
      </c>
      <c r="CP92">
        <v>16.510546684478427</v>
      </c>
      <c r="CQ92">
        <v>16.081529669947521</v>
      </c>
      <c r="CR92">
        <v>15.246032820060638</v>
      </c>
      <c r="CS92">
        <v>11.903755867505456</v>
      </c>
      <c r="EV92">
        <f t="shared" si="3"/>
        <v>21.139701002672187</v>
      </c>
    </row>
    <row r="93" spans="2:152" x14ac:dyDescent="0.25">
      <c r="B93">
        <v>1912</v>
      </c>
      <c r="BU93">
        <v>27.457273371600007</v>
      </c>
      <c r="BV93">
        <v>28.065109072925214</v>
      </c>
      <c r="BW93">
        <v>27.725799521118315</v>
      </c>
      <c r="BX93">
        <v>21.302531739412057</v>
      </c>
      <c r="BY93">
        <v>22.743951793479855</v>
      </c>
      <c r="BZ93">
        <v>21.86614803310308</v>
      </c>
      <c r="CA93">
        <v>19.241816609968854</v>
      </c>
      <c r="CB93">
        <v>16.480457573105703</v>
      </c>
      <c r="CC93">
        <v>13.817367537217606</v>
      </c>
      <c r="CD93">
        <v>15.579578799588468</v>
      </c>
      <c r="CE93">
        <v>15.39092891367793</v>
      </c>
      <c r="CF93">
        <v>15.486508020886708</v>
      </c>
      <c r="CG93">
        <v>15.297919037776383</v>
      </c>
      <c r="CH93">
        <v>17.417901486476893</v>
      </c>
      <c r="CI93">
        <v>15.117927264041173</v>
      </c>
      <c r="CJ93">
        <v>14.912410918887526</v>
      </c>
      <c r="CK93">
        <v>14.582979198958977</v>
      </c>
      <c r="CL93">
        <v>13.802193511211712</v>
      </c>
      <c r="CM93">
        <v>13.134334326154159</v>
      </c>
      <c r="CN93">
        <v>14.706369645249731</v>
      </c>
      <c r="CO93">
        <v>16.90473166068476</v>
      </c>
      <c r="CP93">
        <v>14.825236239330618</v>
      </c>
      <c r="CQ93">
        <v>14.447249971551312</v>
      </c>
      <c r="CR93">
        <v>13.703615143888264</v>
      </c>
      <c r="CS93">
        <v>10.704816498531512</v>
      </c>
      <c r="CT93">
        <v>8.8507543443085268</v>
      </c>
      <c r="CU93">
        <v>8.9269445156432052</v>
      </c>
      <c r="CV93">
        <v>8.9724520487717818</v>
      </c>
      <c r="CW93">
        <v>9.5155884653722005</v>
      </c>
      <c r="CX93">
        <v>6.6331295439333244</v>
      </c>
      <c r="EV93">
        <f t="shared" si="3"/>
        <v>15.920467493561858</v>
      </c>
    </row>
    <row r="94" spans="2:152" x14ac:dyDescent="0.25">
      <c r="B94">
        <v>1922</v>
      </c>
      <c r="CE94">
        <v>11.136171478793191</v>
      </c>
      <c r="CF94">
        <v>11.20778402584207</v>
      </c>
      <c r="CG94">
        <v>11.073394736135153</v>
      </c>
      <c r="CH94">
        <v>12.610422759655746</v>
      </c>
      <c r="CI94">
        <v>10.947792112054138</v>
      </c>
      <c r="CJ94">
        <v>10.801213741998131</v>
      </c>
      <c r="CK94">
        <v>10.564622978984291</v>
      </c>
      <c r="CL94">
        <v>10.000701028880162</v>
      </c>
      <c r="CM94">
        <v>9.5183504857145902</v>
      </c>
      <c r="CN94">
        <v>10.659398815165888</v>
      </c>
      <c r="CO94">
        <v>12.255272591204843</v>
      </c>
      <c r="CP94">
        <v>10.750184885153624</v>
      </c>
      <c r="CQ94">
        <v>10.478283832674672</v>
      </c>
      <c r="CR94">
        <v>9.9410430556621154</v>
      </c>
      <c r="CS94">
        <v>7.7672337800812086</v>
      </c>
      <c r="CT94">
        <v>6.4232393738030957</v>
      </c>
      <c r="CU94">
        <v>6.4796431407602535</v>
      </c>
      <c r="CV94">
        <v>6.5138254983533459</v>
      </c>
      <c r="CW94">
        <v>6.9092987812386841</v>
      </c>
      <c r="CX94">
        <v>4.8170019053935134</v>
      </c>
      <c r="CY94">
        <v>5.4505069322100166</v>
      </c>
      <c r="CZ94">
        <v>5.5019496112992252</v>
      </c>
      <c r="DA94">
        <v>4.7756939278451087</v>
      </c>
      <c r="DB94">
        <v>2.5342569737617229</v>
      </c>
      <c r="DC94">
        <v>1.7697364626828007</v>
      </c>
      <c r="DD94">
        <v>1.6153381550049866</v>
      </c>
      <c r="DE94">
        <v>1.3646535905917954</v>
      </c>
      <c r="DF94">
        <v>1.4963362801934654</v>
      </c>
      <c r="DG94">
        <v>1.7129508457045231</v>
      </c>
      <c r="DH94">
        <v>1.658697304634098</v>
      </c>
      <c r="EV94">
        <f t="shared" si="3"/>
        <v>7.2911666363825471</v>
      </c>
    </row>
    <row r="95" spans="2:152" x14ac:dyDescent="0.25">
      <c r="B95">
        <v>1927</v>
      </c>
      <c r="CJ95">
        <v>10.759714776906455</v>
      </c>
      <c r="CK95">
        <v>10.518197387495857</v>
      </c>
      <c r="CL95">
        <v>9.9517950750702369</v>
      </c>
      <c r="CM95">
        <v>9.4672945548306053</v>
      </c>
      <c r="CN95">
        <v>10.597011628880907</v>
      </c>
      <c r="CO95">
        <v>12.176430398559257</v>
      </c>
      <c r="CP95">
        <v>10.673921322708498</v>
      </c>
      <c r="CQ95">
        <v>10.397651459355783</v>
      </c>
      <c r="CR95">
        <v>9.8584965829331619</v>
      </c>
      <c r="CS95">
        <v>7.6980911729573815</v>
      </c>
      <c r="CT95">
        <v>6.3623768455375487</v>
      </c>
      <c r="CU95">
        <v>6.4150564213150645</v>
      </c>
      <c r="CV95">
        <v>6.4455945513253869</v>
      </c>
      <c r="CW95">
        <v>6.8335770042240371</v>
      </c>
      <c r="CX95">
        <v>4.7623012672103568</v>
      </c>
      <c r="CY95">
        <v>5.3873795915696148</v>
      </c>
      <c r="CZ95">
        <v>5.4369298781308819</v>
      </c>
      <c r="DA95">
        <v>4.7180338504270747</v>
      </c>
      <c r="DB95">
        <v>2.5030071355766044</v>
      </c>
      <c r="DC95">
        <v>1.7474909885549088</v>
      </c>
      <c r="DD95">
        <v>1.5946536328256296</v>
      </c>
      <c r="DE95">
        <v>1.3467968242001696</v>
      </c>
      <c r="DF95">
        <v>1.4762658887312641</v>
      </c>
      <c r="DG95">
        <v>1.6892809721709303</v>
      </c>
      <c r="DH95">
        <v>1.6349764098973636</v>
      </c>
      <c r="DI95">
        <v>1.6077092090561791</v>
      </c>
      <c r="DJ95">
        <v>1.9310675956327237</v>
      </c>
      <c r="DK95">
        <v>1.6879051423209368</v>
      </c>
      <c r="DL95">
        <v>1.3381760936023936</v>
      </c>
      <c r="DM95">
        <v>1.5251583845022232</v>
      </c>
      <c r="EV95">
        <f t="shared" si="3"/>
        <v>5.618078068216982</v>
      </c>
    </row>
    <row r="96" spans="2:152" x14ac:dyDescent="0.25">
      <c r="B96">
        <v>1932</v>
      </c>
      <c r="CO96">
        <v>9.3065064268799969</v>
      </c>
      <c r="CP96">
        <v>8.1684289486555706</v>
      </c>
      <c r="CQ96">
        <v>7.9661483299229561</v>
      </c>
      <c r="CR96">
        <v>7.5618638424659039</v>
      </c>
      <c r="CS96">
        <v>5.9115054329157433</v>
      </c>
      <c r="CT96">
        <v>4.8911511657470887</v>
      </c>
      <c r="CU96">
        <v>4.9362998380706129</v>
      </c>
      <c r="CV96">
        <v>4.9646195668351458</v>
      </c>
      <c r="CW96">
        <v>5.2683482607485432</v>
      </c>
      <c r="CX96">
        <v>3.6742891089869896</v>
      </c>
      <c r="CY96">
        <v>4.1583637117860661</v>
      </c>
      <c r="CZ96">
        <v>4.198508222546069</v>
      </c>
      <c r="DA96">
        <v>3.6451530853553935</v>
      </c>
      <c r="DB96">
        <v>1.9347788832763271</v>
      </c>
      <c r="DC96">
        <v>1.3513986657112844</v>
      </c>
      <c r="DD96">
        <v>1.2337610299887796</v>
      </c>
      <c r="DE96">
        <v>1.0425586424649411</v>
      </c>
      <c r="DF96">
        <v>1.1435011153225392</v>
      </c>
      <c r="DG96">
        <v>1.3095200744414732</v>
      </c>
      <c r="DH96">
        <v>1.2686007115216895</v>
      </c>
      <c r="DI96">
        <v>1.2486378632213979</v>
      </c>
      <c r="DJ96">
        <v>1.5011543204753985</v>
      </c>
      <c r="DK96">
        <v>1.3134700247095281</v>
      </c>
      <c r="DL96">
        <v>1.0421948909909018</v>
      </c>
      <c r="DM96">
        <v>1.1885490550276776</v>
      </c>
      <c r="DN96">
        <v>1.3070013533627576</v>
      </c>
      <c r="DO96">
        <v>1.2187031561302282</v>
      </c>
      <c r="DP96">
        <v>1.1459751873270785</v>
      </c>
      <c r="DQ96">
        <v>1.2152094407223608</v>
      </c>
      <c r="DR96">
        <v>1.3465365660724871</v>
      </c>
      <c r="EV96">
        <f t="shared" si="3"/>
        <v>3.2154245640560983</v>
      </c>
    </row>
    <row r="97" spans="2:152" x14ac:dyDescent="0.25">
      <c r="B97">
        <v>1937</v>
      </c>
      <c r="CT97">
        <v>5.0309552592065243</v>
      </c>
      <c r="CU97">
        <v>5.0803515321705524</v>
      </c>
      <c r="CV97">
        <v>5.1125649455606181</v>
      </c>
      <c r="CW97">
        <v>5.4284584971576901</v>
      </c>
      <c r="CX97">
        <v>3.7877324367361012</v>
      </c>
      <c r="CY97">
        <v>4.2879023515193984</v>
      </c>
      <c r="CZ97">
        <v>4.3305073195567161</v>
      </c>
      <c r="DA97">
        <v>3.7608969638767014</v>
      </c>
      <c r="DB97">
        <v>1.9968229911826814</v>
      </c>
      <c r="DC97">
        <v>1.3951306089718811</v>
      </c>
      <c r="DD97">
        <v>1.2740416801476142</v>
      </c>
      <c r="DE97">
        <v>1.0769548680867183</v>
      </c>
      <c r="DF97">
        <v>1.1816875255010602</v>
      </c>
      <c r="DG97">
        <v>1.3539018908179772</v>
      </c>
      <c r="DH97">
        <v>1.3123480867971116</v>
      </c>
      <c r="DI97">
        <v>1.292460482163879</v>
      </c>
      <c r="DJ97">
        <v>1.5547211284425473</v>
      </c>
      <c r="DK97">
        <v>1.3611993584217039</v>
      </c>
      <c r="DL97">
        <v>1.0806252055627885</v>
      </c>
      <c r="DM97">
        <v>1.2328434240166237</v>
      </c>
      <c r="DN97">
        <v>1.3562753224986663</v>
      </c>
      <c r="DO97">
        <v>1.2651582837898752</v>
      </c>
      <c r="DP97">
        <v>1.1901154234141067</v>
      </c>
      <c r="DQ97">
        <v>1.2624493154757297</v>
      </c>
      <c r="DR97">
        <v>1.3993692199505829</v>
      </c>
      <c r="DS97">
        <v>1.4019339741759176</v>
      </c>
      <c r="DT97">
        <v>1.4710376671216097</v>
      </c>
      <c r="DU97">
        <v>1.6271642722850548</v>
      </c>
      <c r="DV97">
        <v>1.6875284721578696</v>
      </c>
      <c r="DW97">
        <v>1.787084751920097</v>
      </c>
      <c r="EV97">
        <f t="shared" si="3"/>
        <v>2.246007441956213</v>
      </c>
    </row>
    <row r="98" spans="2:152" x14ac:dyDescent="0.25">
      <c r="B98">
        <v>1942</v>
      </c>
      <c r="CY98">
        <v>3.3529616693934585</v>
      </c>
      <c r="CZ98">
        <v>3.3826373112698827</v>
      </c>
      <c r="DA98">
        <v>2.934272669314598</v>
      </c>
      <c r="DB98">
        <v>1.5561031752951056</v>
      </c>
      <c r="DC98">
        <v>1.0860247545601138</v>
      </c>
      <c r="DD98">
        <v>0.99069967379366553</v>
      </c>
      <c r="DE98">
        <v>0.83637303020832787</v>
      </c>
      <c r="DF98">
        <v>0.91633541363603344</v>
      </c>
      <c r="DG98">
        <v>1.0479354224445918</v>
      </c>
      <c r="DH98">
        <v>1.0135319568231733</v>
      </c>
      <c r="DI98">
        <v>0.99590377351837156</v>
      </c>
      <c r="DJ98">
        <v>1.1953744616628241</v>
      </c>
      <c r="DK98">
        <v>1.0440386763468557</v>
      </c>
      <c r="DL98">
        <v>0.82719008770726832</v>
      </c>
      <c r="DM98">
        <v>0.9423329088952046</v>
      </c>
      <c r="DN98">
        <v>1.0350170948622719</v>
      </c>
      <c r="DO98">
        <v>0.96398549697137803</v>
      </c>
      <c r="DP98">
        <v>0.90546597324112466</v>
      </c>
      <c r="DQ98">
        <v>0.95923212144848546</v>
      </c>
      <c r="DR98">
        <v>1.0618411230265077</v>
      </c>
      <c r="DS98">
        <v>1.0622981613143716</v>
      </c>
      <c r="DT98">
        <v>1.1130765858506406</v>
      </c>
      <c r="DU98">
        <v>1.2293612920677595</v>
      </c>
      <c r="DV98">
        <v>1.2727674908924156</v>
      </c>
      <c r="DW98">
        <v>1.3454350881989912</v>
      </c>
      <c r="DX98">
        <v>1.509306618428095</v>
      </c>
      <c r="DY98">
        <v>1.2333715678699928</v>
      </c>
      <c r="DZ98">
        <v>1.1140409127367226</v>
      </c>
      <c r="EA98">
        <v>1.5067082427612153</v>
      </c>
      <c r="EB98">
        <v>1.4636841855693823</v>
      </c>
      <c r="EV98">
        <f t="shared" si="3"/>
        <v>1.3299102313369608</v>
      </c>
    </row>
    <row r="99" spans="2:152" x14ac:dyDescent="0.25">
      <c r="B99">
        <v>1947</v>
      </c>
      <c r="DD99">
        <v>1.5781956823571688</v>
      </c>
      <c r="DE99">
        <v>1.3296067396355327</v>
      </c>
      <c r="DF99">
        <v>1.4532118263489529</v>
      </c>
      <c r="DG99">
        <v>1.6569589871781001</v>
      </c>
      <c r="DH99">
        <v>1.5968633123595235</v>
      </c>
      <c r="DI99">
        <v>1.5633391338559854</v>
      </c>
      <c r="DJ99">
        <v>1.8698617577994519</v>
      </c>
      <c r="DK99">
        <v>1.626735936242921</v>
      </c>
      <c r="DL99">
        <v>1.2847285419682903</v>
      </c>
      <c r="DM99">
        <v>1.4601214083186871</v>
      </c>
      <c r="DN99">
        <v>1.599591107381886</v>
      </c>
      <c r="DO99">
        <v>1.4860914821896951</v>
      </c>
      <c r="DP99">
        <v>1.3925523842193261</v>
      </c>
      <c r="DQ99">
        <v>1.4721069345709252</v>
      </c>
      <c r="DR99">
        <v>1.6260597264532608</v>
      </c>
      <c r="DS99">
        <v>1.6230915439126656</v>
      </c>
      <c r="DT99">
        <v>1.6967830341141747</v>
      </c>
      <c r="DU99">
        <v>1.8695115498901977</v>
      </c>
      <c r="DV99">
        <v>1.9301376013947125</v>
      </c>
      <c r="DW99">
        <v>2.034434595384329</v>
      </c>
      <c r="DX99">
        <v>2.2749618518740928</v>
      </c>
      <c r="DY99">
        <v>1.8514725275765471</v>
      </c>
      <c r="DZ99">
        <v>1.6665330563086238</v>
      </c>
      <c r="EA99">
        <v>2.2466400415905086</v>
      </c>
      <c r="EB99">
        <v>2.1724847252500794</v>
      </c>
      <c r="EC99">
        <v>2.052569505082976</v>
      </c>
      <c r="ED99">
        <v>2.0311724207253201</v>
      </c>
      <c r="EE99">
        <v>2.1881224018872594</v>
      </c>
      <c r="EF99">
        <v>2.1176175160992483</v>
      </c>
      <c r="EG99">
        <v>1.5881026357765129</v>
      </c>
      <c r="EV99">
        <f t="shared" si="3"/>
        <v>1.7446553322582323</v>
      </c>
    </row>
    <row r="100" spans="2:152" x14ac:dyDescent="0.25">
      <c r="B100">
        <v>1952</v>
      </c>
      <c r="DI100">
        <v>1.8886863453631797</v>
      </c>
      <c r="DJ100">
        <v>2.2590525891443471</v>
      </c>
      <c r="DK100">
        <v>1.9653742870400546</v>
      </c>
      <c r="DL100">
        <v>1.5522042744440947</v>
      </c>
      <c r="DM100">
        <v>1.7641409277563826</v>
      </c>
      <c r="DN100">
        <v>1.9326836432910466</v>
      </c>
      <c r="DO100">
        <v>1.7955792292939132</v>
      </c>
      <c r="DP100">
        <v>1.6825867650788968</v>
      </c>
      <c r="DQ100">
        <v>1.7787357712837344</v>
      </c>
      <c r="DR100">
        <v>1.9647840631923879</v>
      </c>
      <c r="DS100">
        <v>1.9612270704590291</v>
      </c>
      <c r="DT100">
        <v>2.0503018682976033</v>
      </c>
      <c r="DU100">
        <v>2.2590542462937928</v>
      </c>
      <c r="DV100">
        <v>2.3323559853339195</v>
      </c>
      <c r="DW100">
        <v>2.4584347287871307</v>
      </c>
      <c r="DX100">
        <v>2.7491490999975516</v>
      </c>
      <c r="DY100">
        <v>2.237449653567956</v>
      </c>
      <c r="DZ100">
        <v>2.0140024774802447</v>
      </c>
      <c r="EA100">
        <v>2.7151195069783003</v>
      </c>
      <c r="EB100">
        <v>2.6255814265042381</v>
      </c>
      <c r="EC100">
        <v>2.4807354339623702</v>
      </c>
      <c r="ED100">
        <v>2.4549514648053461</v>
      </c>
      <c r="EE100">
        <v>2.6447328119974673</v>
      </c>
      <c r="EF100">
        <v>2.5596169505580835</v>
      </c>
      <c r="EG100">
        <v>1.9196596960356092</v>
      </c>
      <c r="EH100">
        <v>2.1151022588177075</v>
      </c>
      <c r="EI100">
        <v>2.0943939006116232</v>
      </c>
      <c r="EJ100">
        <v>1.8662867193602037</v>
      </c>
      <c r="EK100">
        <v>2.3451980438870867</v>
      </c>
      <c r="EL100">
        <v>2.6421929039429064</v>
      </c>
      <c r="EV100">
        <f t="shared" si="3"/>
        <v>2.1703124714522066</v>
      </c>
    </row>
    <row r="101" spans="2:152" x14ac:dyDescent="0.25">
      <c r="B101">
        <v>1957</v>
      </c>
      <c r="DN101">
        <v>1.9201369719799304</v>
      </c>
      <c r="DO101">
        <v>1.7817352875671597</v>
      </c>
      <c r="DP101">
        <v>1.6676626146982938</v>
      </c>
      <c r="DQ101">
        <v>1.7611211422250728</v>
      </c>
      <c r="DR101">
        <v>1.9432664533364579</v>
      </c>
      <c r="DS101">
        <v>1.9376024377498859</v>
      </c>
      <c r="DT101">
        <v>2.0233290763654361</v>
      </c>
      <c r="DU101">
        <v>2.2266867983358671</v>
      </c>
      <c r="DV101">
        <v>2.2957998769727381</v>
      </c>
      <c r="DW101">
        <v>2.4164655201876939</v>
      </c>
      <c r="DX101">
        <v>2.6979936410090355</v>
      </c>
      <c r="DY101">
        <v>2.1914177075725365</v>
      </c>
      <c r="DZ101">
        <v>1.9692031121562878</v>
      </c>
      <c r="EA101">
        <v>2.6505030334515807</v>
      </c>
      <c r="EB101">
        <v>2.5573189451109086</v>
      </c>
      <c r="EC101">
        <v>2.4105829742547797</v>
      </c>
      <c r="ED101">
        <v>2.3800557848608088</v>
      </c>
      <c r="EE101">
        <v>2.5579352407184981</v>
      </c>
      <c r="EF101">
        <v>2.4683719287050585</v>
      </c>
      <c r="EG101">
        <v>1.8455129832553454</v>
      </c>
      <c r="EH101">
        <v>2.0282896298245734</v>
      </c>
      <c r="EI101">
        <v>2.002328218634867</v>
      </c>
      <c r="EJ101">
        <v>1.7787471743759695</v>
      </c>
      <c r="EK101">
        <v>2.229291187731274</v>
      </c>
      <c r="EL101">
        <v>2.5030615189935514</v>
      </c>
      <c r="EM101">
        <v>2.3704747850797827</v>
      </c>
      <c r="EN101">
        <v>1.8906847498089916</v>
      </c>
      <c r="EO101">
        <v>1.717186882860618</v>
      </c>
      <c r="EP101">
        <v>1.6890485370098534</v>
      </c>
      <c r="EQ101">
        <v>1.4959428135182904</v>
      </c>
      <c r="EV101">
        <f t="shared" si="3"/>
        <v>2.1135919009450386</v>
      </c>
    </row>
    <row r="107" spans="2:152" x14ac:dyDescent="0.25">
      <c r="B107" t="s">
        <v>0</v>
      </c>
      <c r="C107">
        <v>1842</v>
      </c>
      <c r="D107">
        <v>1843</v>
      </c>
      <c r="E107">
        <v>1844</v>
      </c>
      <c r="F107">
        <v>1845</v>
      </c>
      <c r="G107">
        <v>1846</v>
      </c>
      <c r="H107">
        <v>1847</v>
      </c>
      <c r="I107">
        <v>1848</v>
      </c>
      <c r="J107">
        <v>1849</v>
      </c>
      <c r="K107">
        <v>1850</v>
      </c>
      <c r="L107">
        <v>1851</v>
      </c>
      <c r="M107">
        <v>1852</v>
      </c>
      <c r="N107">
        <v>1853</v>
      </c>
      <c r="O107">
        <v>1854</v>
      </c>
      <c r="P107">
        <v>1855</v>
      </c>
      <c r="Q107">
        <v>1856</v>
      </c>
      <c r="R107">
        <v>1857</v>
      </c>
      <c r="S107">
        <v>1858</v>
      </c>
      <c r="T107">
        <v>1859</v>
      </c>
      <c r="U107">
        <v>1860</v>
      </c>
      <c r="V107">
        <v>1861</v>
      </c>
      <c r="W107">
        <v>1862</v>
      </c>
      <c r="X107">
        <v>1863</v>
      </c>
      <c r="Y107">
        <v>1864</v>
      </c>
      <c r="Z107">
        <v>1865</v>
      </c>
      <c r="AA107">
        <v>1866</v>
      </c>
      <c r="AB107">
        <v>1867</v>
      </c>
      <c r="AC107">
        <v>1868</v>
      </c>
      <c r="AD107">
        <v>1869</v>
      </c>
      <c r="AE107">
        <v>1870</v>
      </c>
      <c r="AF107">
        <v>1871</v>
      </c>
      <c r="AG107">
        <v>1872</v>
      </c>
      <c r="AH107">
        <v>1873</v>
      </c>
      <c r="AI107">
        <v>1874</v>
      </c>
      <c r="AJ107">
        <v>1875</v>
      </c>
      <c r="AK107">
        <v>1876</v>
      </c>
      <c r="AL107">
        <v>1877</v>
      </c>
      <c r="AM107">
        <v>1878</v>
      </c>
      <c r="AN107">
        <v>1879</v>
      </c>
      <c r="AO107">
        <v>1880</v>
      </c>
      <c r="AP107">
        <v>1881</v>
      </c>
      <c r="AQ107">
        <v>1882</v>
      </c>
      <c r="AR107">
        <v>1883</v>
      </c>
      <c r="AS107">
        <v>1884</v>
      </c>
      <c r="AT107">
        <v>1885</v>
      </c>
      <c r="AU107">
        <v>1886</v>
      </c>
      <c r="AV107">
        <v>1887</v>
      </c>
      <c r="AW107">
        <v>1888</v>
      </c>
      <c r="AX107">
        <v>1889</v>
      </c>
      <c r="AY107">
        <v>1890</v>
      </c>
      <c r="AZ107">
        <v>1891</v>
      </c>
      <c r="BA107">
        <v>1892</v>
      </c>
      <c r="BB107">
        <v>1893</v>
      </c>
      <c r="BC107">
        <v>1894</v>
      </c>
      <c r="BD107">
        <v>1895</v>
      </c>
      <c r="BE107">
        <v>1896</v>
      </c>
      <c r="BF107">
        <v>1897</v>
      </c>
      <c r="BG107">
        <v>1898</v>
      </c>
      <c r="BH107">
        <v>1899</v>
      </c>
      <c r="BI107">
        <v>1900</v>
      </c>
      <c r="BJ107">
        <v>1901</v>
      </c>
      <c r="BK107">
        <v>1902</v>
      </c>
      <c r="BL107">
        <v>1903</v>
      </c>
      <c r="BM107">
        <v>1904</v>
      </c>
      <c r="BN107">
        <v>1905</v>
      </c>
      <c r="BO107">
        <v>1906</v>
      </c>
      <c r="BP107">
        <v>1907</v>
      </c>
      <c r="BQ107">
        <v>1908</v>
      </c>
      <c r="BR107">
        <v>1909</v>
      </c>
      <c r="BS107">
        <v>1910</v>
      </c>
      <c r="BT107">
        <v>1911</v>
      </c>
      <c r="BU107">
        <v>1912</v>
      </c>
      <c r="BV107">
        <v>1913</v>
      </c>
      <c r="BW107">
        <v>1914</v>
      </c>
      <c r="BX107">
        <v>1915</v>
      </c>
      <c r="BY107">
        <v>1916</v>
      </c>
      <c r="BZ107">
        <v>1917</v>
      </c>
      <c r="CA107">
        <v>1918</v>
      </c>
      <c r="CB107">
        <v>1919</v>
      </c>
      <c r="CC107">
        <v>1920</v>
      </c>
      <c r="CD107">
        <v>1921</v>
      </c>
      <c r="CE107">
        <v>1922</v>
      </c>
      <c r="CF107">
        <v>1923</v>
      </c>
      <c r="CG107">
        <v>1924</v>
      </c>
      <c r="CH107">
        <v>1925</v>
      </c>
      <c r="CI107">
        <v>1926</v>
      </c>
      <c r="CJ107">
        <v>1927</v>
      </c>
      <c r="CK107">
        <v>1928</v>
      </c>
      <c r="CL107">
        <v>1929</v>
      </c>
      <c r="CM107">
        <v>1930</v>
      </c>
      <c r="CN107">
        <v>1931</v>
      </c>
      <c r="CO107">
        <v>1932</v>
      </c>
      <c r="CP107">
        <v>1933</v>
      </c>
      <c r="CQ107">
        <v>1934</v>
      </c>
      <c r="CR107">
        <v>1935</v>
      </c>
      <c r="CS107">
        <v>1936</v>
      </c>
      <c r="CT107">
        <v>1937</v>
      </c>
      <c r="CU107">
        <v>1938</v>
      </c>
      <c r="CV107">
        <v>1939</v>
      </c>
      <c r="CW107">
        <v>1940</v>
      </c>
      <c r="CX107">
        <v>1941</v>
      </c>
      <c r="CY107">
        <v>1942</v>
      </c>
      <c r="CZ107">
        <v>1943</v>
      </c>
      <c r="DA107">
        <v>1944</v>
      </c>
      <c r="DB107">
        <v>1945</v>
      </c>
      <c r="DC107">
        <v>1946</v>
      </c>
      <c r="DD107">
        <v>1947</v>
      </c>
      <c r="DE107">
        <v>1948</v>
      </c>
      <c r="DF107">
        <v>1949</v>
      </c>
      <c r="DG107">
        <v>1950</v>
      </c>
      <c r="DH107">
        <v>1951</v>
      </c>
      <c r="DI107">
        <v>1952</v>
      </c>
      <c r="DJ107">
        <v>1953</v>
      </c>
      <c r="DK107">
        <v>1954</v>
      </c>
      <c r="DL107">
        <v>1955</v>
      </c>
      <c r="DM107">
        <v>1956</v>
      </c>
      <c r="DN107">
        <v>1957</v>
      </c>
      <c r="DO107">
        <v>1958</v>
      </c>
      <c r="DP107">
        <v>1959</v>
      </c>
      <c r="DQ107">
        <v>1960</v>
      </c>
      <c r="DR107">
        <v>1961</v>
      </c>
      <c r="DS107">
        <v>1962</v>
      </c>
      <c r="DT107">
        <v>1963</v>
      </c>
      <c r="DU107">
        <v>1964</v>
      </c>
      <c r="DV107">
        <v>1965</v>
      </c>
      <c r="DW107">
        <v>1966</v>
      </c>
      <c r="DX107">
        <v>1967</v>
      </c>
      <c r="DY107">
        <v>1968</v>
      </c>
      <c r="DZ107">
        <v>1969</v>
      </c>
      <c r="EA107">
        <v>1970</v>
      </c>
      <c r="EB107">
        <v>1971</v>
      </c>
      <c r="EC107">
        <v>1972</v>
      </c>
      <c r="ED107">
        <v>1973</v>
      </c>
      <c r="EE107">
        <v>1974</v>
      </c>
      <c r="EF107">
        <v>1975</v>
      </c>
      <c r="EG107">
        <v>1976</v>
      </c>
      <c r="EH107">
        <v>1977</v>
      </c>
      <c r="EI107">
        <v>1978</v>
      </c>
      <c r="EJ107">
        <v>1979</v>
      </c>
      <c r="EK107">
        <v>1980</v>
      </c>
      <c r="EL107">
        <v>1981</v>
      </c>
    </row>
    <row r="108" spans="2:152" x14ac:dyDescent="0.25">
      <c r="B108" t="s">
        <v>456</v>
      </c>
      <c r="C108">
        <f>AVERAGE(C2:C24)</f>
        <v>26.425239999999999</v>
      </c>
      <c r="D108">
        <f t="shared" ref="D108:BO108" si="4">AVERAGE(D2:D24)</f>
        <v>27.55292</v>
      </c>
      <c r="E108">
        <f t="shared" si="4"/>
        <v>26.468779999999999</v>
      </c>
      <c r="F108">
        <f t="shared" si="4"/>
        <v>27.19885</v>
      </c>
      <c r="G108">
        <f t="shared" si="4"/>
        <v>27.80049</v>
      </c>
      <c r="H108">
        <f t="shared" si="4"/>
        <v>27.543525000000002</v>
      </c>
      <c r="I108">
        <f t="shared" si="4"/>
        <v>28.152785000000002</v>
      </c>
      <c r="J108">
        <f t="shared" si="4"/>
        <v>28.169730000000001</v>
      </c>
      <c r="K108">
        <f t="shared" si="4"/>
        <v>33.674515</v>
      </c>
      <c r="L108">
        <f t="shared" si="4"/>
        <v>34.274055000000004</v>
      </c>
      <c r="M108">
        <f t="shared" si="4"/>
        <v>32.687133333333328</v>
      </c>
      <c r="N108">
        <f t="shared" si="4"/>
        <v>31.901909999999997</v>
      </c>
      <c r="O108">
        <f t="shared" si="4"/>
        <v>31.508453333333332</v>
      </c>
      <c r="P108">
        <f t="shared" si="4"/>
        <v>31.663566666666668</v>
      </c>
      <c r="Q108">
        <f t="shared" si="4"/>
        <v>30.686109999999999</v>
      </c>
      <c r="R108">
        <f t="shared" si="4"/>
        <v>35.152777499999999</v>
      </c>
      <c r="S108">
        <f t="shared" si="4"/>
        <v>32.668275000000001</v>
      </c>
      <c r="T108">
        <f t="shared" si="4"/>
        <v>33.4553175</v>
      </c>
      <c r="U108">
        <f t="shared" si="4"/>
        <v>32.912797499999996</v>
      </c>
      <c r="V108">
        <f t="shared" si="4"/>
        <v>34.580912500000004</v>
      </c>
      <c r="W108">
        <f t="shared" si="4"/>
        <v>34.193130000000004</v>
      </c>
      <c r="X108">
        <f t="shared" si="4"/>
        <v>34.088595999999995</v>
      </c>
      <c r="Y108">
        <f t="shared" si="4"/>
        <v>36.525327999999995</v>
      </c>
      <c r="Z108">
        <f t="shared" si="4"/>
        <v>37.39794400000001</v>
      </c>
      <c r="AA108">
        <f t="shared" si="4"/>
        <v>35.514662000000001</v>
      </c>
      <c r="AB108">
        <f t="shared" si="4"/>
        <v>35.176548333333329</v>
      </c>
      <c r="AC108">
        <f t="shared" si="4"/>
        <v>35.174358333333338</v>
      </c>
      <c r="AD108">
        <f t="shared" si="4"/>
        <v>34.229460000000003</v>
      </c>
      <c r="AE108">
        <f t="shared" si="4"/>
        <v>35.852201666666666</v>
      </c>
      <c r="AF108">
        <f t="shared" si="4"/>
        <v>38.441313333333333</v>
      </c>
      <c r="AG108">
        <f t="shared" si="4"/>
        <v>39.060246666666664</v>
      </c>
      <c r="AH108">
        <f t="shared" si="4"/>
        <v>40.229329999999997</v>
      </c>
      <c r="AI108">
        <f t="shared" si="4"/>
        <v>40.388974999999995</v>
      </c>
      <c r="AJ108">
        <f t="shared" si="4"/>
        <v>38.643215000000005</v>
      </c>
      <c r="AK108">
        <f t="shared" si="4"/>
        <v>36.837298333333329</v>
      </c>
      <c r="AL108">
        <f t="shared" si="4"/>
        <v>36.029000000000003</v>
      </c>
      <c r="AM108">
        <f t="shared" si="4"/>
        <v>35.095023333333337</v>
      </c>
      <c r="AN108">
        <f t="shared" si="4"/>
        <v>34.789163333333335</v>
      </c>
      <c r="AO108">
        <f t="shared" si="4"/>
        <v>32.136041666666664</v>
      </c>
      <c r="AP108">
        <f t="shared" si="4"/>
        <v>30.961851666666671</v>
      </c>
      <c r="AQ108">
        <f t="shared" si="4"/>
        <v>29.879490000000001</v>
      </c>
      <c r="AR108">
        <f t="shared" si="4"/>
        <v>32.524308333333337</v>
      </c>
      <c r="AS108">
        <f t="shared" si="4"/>
        <v>33.659354999999998</v>
      </c>
      <c r="AT108">
        <f t="shared" si="4"/>
        <v>33.682425000000002</v>
      </c>
      <c r="AU108">
        <f t="shared" si="4"/>
        <v>33.766706666666664</v>
      </c>
      <c r="AV108">
        <f t="shared" si="4"/>
        <v>34.243865</v>
      </c>
      <c r="AW108">
        <f t="shared" si="4"/>
        <v>34.554899999999996</v>
      </c>
      <c r="AX108">
        <f t="shared" si="4"/>
        <v>33.992566666666669</v>
      </c>
      <c r="AY108">
        <f t="shared" si="4"/>
        <v>32.216048333333333</v>
      </c>
      <c r="AZ108">
        <f t="shared" si="4"/>
        <v>32.33421666666667</v>
      </c>
      <c r="BA108">
        <f t="shared" si="4"/>
        <v>32.633316666666666</v>
      </c>
      <c r="BB108">
        <f t="shared" si="4"/>
        <v>33.712965000000004</v>
      </c>
      <c r="BC108">
        <f t="shared" si="4"/>
        <v>31.773016666666663</v>
      </c>
      <c r="BD108">
        <f t="shared" si="4"/>
        <v>32.127958333333332</v>
      </c>
      <c r="BE108">
        <f t="shared" si="4"/>
        <v>30.742671666666666</v>
      </c>
      <c r="BF108">
        <f t="shared" si="4"/>
        <v>31.400351666666666</v>
      </c>
      <c r="BG108">
        <f t="shared" si="4"/>
        <v>32.783473333333326</v>
      </c>
      <c r="BH108">
        <f t="shared" si="4"/>
        <v>33.147751666666665</v>
      </c>
      <c r="BI108">
        <f t="shared" si="4"/>
        <v>34.734016666666669</v>
      </c>
      <c r="BJ108">
        <f t="shared" si="4"/>
        <v>35.607606666666662</v>
      </c>
      <c r="BK108">
        <f t="shared" si="4"/>
        <v>33.470713333333329</v>
      </c>
      <c r="BL108">
        <f t="shared" si="4"/>
        <v>34.031316666666662</v>
      </c>
      <c r="BM108">
        <f t="shared" si="4"/>
        <v>34.729419999999998</v>
      </c>
      <c r="BN108">
        <f t="shared" si="4"/>
        <v>34.869459999999997</v>
      </c>
      <c r="BO108">
        <f t="shared" si="4"/>
        <v>34.146348333333329</v>
      </c>
      <c r="BP108">
        <f t="shared" ref="BP108:EA108" si="5">AVERAGE(BP2:BP24)</f>
        <v>33.773654999999998</v>
      </c>
      <c r="BQ108">
        <f t="shared" si="5"/>
        <v>33.636073333333336</v>
      </c>
      <c r="BR108">
        <f t="shared" si="5"/>
        <v>33.21235166666667</v>
      </c>
      <c r="BS108">
        <f t="shared" si="5"/>
        <v>32.204961666666662</v>
      </c>
      <c r="BT108">
        <f t="shared" si="5"/>
        <v>33.287579999999998</v>
      </c>
      <c r="BU108">
        <f t="shared" si="5"/>
        <v>33.605444999999996</v>
      </c>
      <c r="BV108">
        <f t="shared" si="5"/>
        <v>34.383386666666667</v>
      </c>
      <c r="BW108">
        <f t="shared" si="5"/>
        <v>34.002515000000002</v>
      </c>
      <c r="BX108">
        <f t="shared" si="5"/>
        <v>26.151910000000001</v>
      </c>
      <c r="BY108">
        <f t="shared" si="5"/>
        <v>27.951061666666664</v>
      </c>
      <c r="BZ108">
        <f t="shared" si="5"/>
        <v>26.420171999999997</v>
      </c>
      <c r="CA108">
        <f t="shared" si="5"/>
        <v>23.275964000000005</v>
      </c>
      <c r="CB108">
        <f t="shared" si="5"/>
        <v>19.958496000000004</v>
      </c>
      <c r="CC108">
        <f t="shared" si="5"/>
        <v>16.752321999999999</v>
      </c>
      <c r="CD108">
        <f t="shared" si="5"/>
        <v>18.909842000000001</v>
      </c>
      <c r="CE108">
        <f t="shared" si="5"/>
        <v>16.554136</v>
      </c>
      <c r="CF108">
        <f t="shared" si="5"/>
        <v>16.678550000000001</v>
      </c>
      <c r="CG108">
        <f t="shared" si="5"/>
        <v>16.493901999999999</v>
      </c>
      <c r="CH108">
        <f t="shared" si="5"/>
        <v>18.801486000000001</v>
      </c>
      <c r="CI108">
        <f t="shared" si="5"/>
        <v>16.341163999999999</v>
      </c>
      <c r="CJ108">
        <f t="shared" si="5"/>
        <v>13.968144000000001</v>
      </c>
      <c r="CK108">
        <f t="shared" si="5"/>
        <v>13.675034400000001</v>
      </c>
      <c r="CL108">
        <f t="shared" si="5"/>
        <v>12.956020000000001</v>
      </c>
      <c r="CM108">
        <f t="shared" si="5"/>
        <v>12.3410872</v>
      </c>
      <c r="CN108">
        <f t="shared" si="5"/>
        <v>13.832048</v>
      </c>
      <c r="CO108">
        <f t="shared" si="5"/>
        <v>13.5314078</v>
      </c>
      <c r="CP108">
        <f t="shared" si="5"/>
        <v>11.882987600000002</v>
      </c>
      <c r="CQ108">
        <f t="shared" si="5"/>
        <v>11.594329800000001</v>
      </c>
      <c r="CR108">
        <f t="shared" si="5"/>
        <v>11.0113102</v>
      </c>
      <c r="CS108">
        <f t="shared" si="5"/>
        <v>8.6122715999999997</v>
      </c>
      <c r="CT108">
        <f t="shared" si="5"/>
        <v>6.2009133999999992</v>
      </c>
      <c r="CU108">
        <f t="shared" si="5"/>
        <v>6.2606390000000003</v>
      </c>
      <c r="CV108">
        <f t="shared" si="5"/>
        <v>6.2991362000000004</v>
      </c>
      <c r="CW108">
        <f t="shared" si="5"/>
        <v>6.6871259999999992</v>
      </c>
      <c r="CX108">
        <f t="shared" si="5"/>
        <v>4.6652778000000001</v>
      </c>
      <c r="CY108">
        <f t="shared" si="5"/>
        <v>4.4102434000000006</v>
      </c>
      <c r="CZ108">
        <f t="shared" si="5"/>
        <v>4.4536686000000003</v>
      </c>
      <c r="DA108">
        <f t="shared" si="5"/>
        <v>3.8674849999999998</v>
      </c>
      <c r="DB108">
        <f t="shared" si="5"/>
        <v>2.0532163999999997</v>
      </c>
      <c r="DC108">
        <f t="shared" si="5"/>
        <v>1.4344018000000001</v>
      </c>
      <c r="DD108">
        <f t="shared" si="5"/>
        <v>1.3017748833333334</v>
      </c>
      <c r="DE108">
        <f t="shared" si="5"/>
        <v>1.1002813833333334</v>
      </c>
      <c r="DF108">
        <f t="shared" si="5"/>
        <v>1.2071332833333333</v>
      </c>
      <c r="DG108">
        <f t="shared" si="5"/>
        <v>1.3828449</v>
      </c>
      <c r="DH108">
        <f t="shared" si="5"/>
        <v>1.3401584499999999</v>
      </c>
      <c r="DI108">
        <f t="shared" si="5"/>
        <v>1.3010924166666666</v>
      </c>
      <c r="DJ108">
        <f t="shared" si="5"/>
        <v>1.5648226666666665</v>
      </c>
      <c r="DK108">
        <f t="shared" si="5"/>
        <v>1.3697685333333336</v>
      </c>
      <c r="DL108">
        <f t="shared" si="5"/>
        <v>1.0872493999999999</v>
      </c>
      <c r="DM108">
        <f t="shared" si="5"/>
        <v>1.2402515166666668</v>
      </c>
      <c r="DN108">
        <f t="shared" si="5"/>
        <v>1.3343135500000001</v>
      </c>
      <c r="DO108">
        <f t="shared" si="5"/>
        <v>1.2445125333333333</v>
      </c>
      <c r="DP108">
        <f t="shared" si="5"/>
        <v>1.1705511333333336</v>
      </c>
      <c r="DQ108">
        <f t="shared" si="5"/>
        <v>1.2415608499999999</v>
      </c>
      <c r="DR108">
        <f t="shared" si="5"/>
        <v>1.376063</v>
      </c>
      <c r="DS108">
        <f t="shared" si="5"/>
        <v>1.3864263999999999</v>
      </c>
      <c r="DT108">
        <f t="shared" si="5"/>
        <v>1.4545948</v>
      </c>
      <c r="DU108">
        <f t="shared" si="5"/>
        <v>1.6087768</v>
      </c>
      <c r="DV108">
        <f t="shared" si="5"/>
        <v>1.6682210000000002</v>
      </c>
      <c r="DW108">
        <f t="shared" si="5"/>
        <v>1.7663766000000003</v>
      </c>
      <c r="DX108">
        <f t="shared" si="5"/>
        <v>1.9771787500000002</v>
      </c>
      <c r="DY108">
        <f t="shared" si="5"/>
        <v>1.6194612500000001</v>
      </c>
      <c r="DZ108">
        <f t="shared" si="5"/>
        <v>1.4656724999999999</v>
      </c>
      <c r="EA108">
        <f t="shared" si="5"/>
        <v>1.9859405000000001</v>
      </c>
      <c r="EB108">
        <f t="shared" ref="EB108:EL108" si="6">AVERAGE(EB2:EB24)</f>
        <v>1.9342747500000002</v>
      </c>
      <c r="EC108">
        <f t="shared" si="6"/>
        <v>2.0091073333333331</v>
      </c>
      <c r="ED108">
        <f t="shared" si="6"/>
        <v>2.0027940000000002</v>
      </c>
      <c r="EE108">
        <f t="shared" si="6"/>
        <v>2.1740496666666669</v>
      </c>
      <c r="EF108">
        <f t="shared" si="6"/>
        <v>2.123739</v>
      </c>
      <c r="EG108">
        <f t="shared" si="6"/>
        <v>1.608466</v>
      </c>
      <c r="EH108">
        <f t="shared" si="6"/>
        <v>1.8584309999999999</v>
      </c>
      <c r="EI108">
        <f t="shared" si="6"/>
        <v>1.8580965</v>
      </c>
      <c r="EJ108">
        <f t="shared" si="6"/>
        <v>1.6720314999999999</v>
      </c>
      <c r="EK108">
        <f t="shared" si="6"/>
        <v>2.1188199999999999</v>
      </c>
      <c r="EL108">
        <f t="shared" si="6"/>
        <v>2.4130919999999998</v>
      </c>
    </row>
    <row r="109" spans="2:152" x14ac:dyDescent="0.25">
      <c r="B109" t="s">
        <v>457</v>
      </c>
      <c r="C109">
        <f>AVERAGE(C27:C49)</f>
        <v>26.425239999999999</v>
      </c>
      <c r="D109">
        <f t="shared" ref="D109:BO109" si="7">AVERAGE(D27:D49)</f>
        <v>26.590319999999998</v>
      </c>
      <c r="E109">
        <f t="shared" si="7"/>
        <v>26.48509</v>
      </c>
      <c r="F109">
        <f t="shared" si="7"/>
        <v>26.89218</v>
      </c>
      <c r="G109">
        <f t="shared" si="7"/>
        <v>29.406890000000001</v>
      </c>
      <c r="H109">
        <f t="shared" si="7"/>
        <v>29.367619999999999</v>
      </c>
      <c r="I109">
        <f t="shared" si="7"/>
        <v>25.856484999999999</v>
      </c>
      <c r="J109">
        <f t="shared" si="7"/>
        <v>25.346335</v>
      </c>
      <c r="K109">
        <f t="shared" si="7"/>
        <v>29.998939999999997</v>
      </c>
      <c r="L109">
        <f t="shared" si="7"/>
        <v>30.349070000000001</v>
      </c>
      <c r="M109">
        <f t="shared" si="7"/>
        <v>30.943146666666667</v>
      </c>
      <c r="N109">
        <f t="shared" si="7"/>
        <v>33.539383333333326</v>
      </c>
      <c r="O109">
        <f t="shared" si="7"/>
        <v>36.898119999999999</v>
      </c>
      <c r="P109">
        <f t="shared" si="7"/>
        <v>39.395783333333334</v>
      </c>
      <c r="Q109">
        <f t="shared" si="7"/>
        <v>38.639283333333339</v>
      </c>
      <c r="R109">
        <f t="shared" si="7"/>
        <v>39.617852500000005</v>
      </c>
      <c r="S109">
        <f t="shared" si="7"/>
        <v>33.259377499999999</v>
      </c>
      <c r="T109">
        <f t="shared" si="7"/>
        <v>32.117474999999999</v>
      </c>
      <c r="U109">
        <f t="shared" si="7"/>
        <v>35.019637500000002</v>
      </c>
      <c r="V109">
        <f t="shared" si="7"/>
        <v>38.489782500000004</v>
      </c>
      <c r="W109">
        <f t="shared" si="7"/>
        <v>36.28236600000001</v>
      </c>
      <c r="X109">
        <f t="shared" si="7"/>
        <v>35.582808</v>
      </c>
      <c r="Y109">
        <f t="shared" si="7"/>
        <v>36.844597999999998</v>
      </c>
      <c r="Z109">
        <f t="shared" si="7"/>
        <v>37.298500000000004</v>
      </c>
      <c r="AA109">
        <f t="shared" si="7"/>
        <v>37.033484000000001</v>
      </c>
      <c r="AB109">
        <f t="shared" si="7"/>
        <v>38.17010166666666</v>
      </c>
      <c r="AC109">
        <f t="shared" si="7"/>
        <v>38.798045000000002</v>
      </c>
      <c r="AD109">
        <f t="shared" si="7"/>
        <v>35.244714999999999</v>
      </c>
      <c r="AE109">
        <f t="shared" si="7"/>
        <v>37.637025000000001</v>
      </c>
      <c r="AF109">
        <f t="shared" si="7"/>
        <v>45.721153333333341</v>
      </c>
      <c r="AG109">
        <f t="shared" si="7"/>
        <v>41.113396666666667</v>
      </c>
      <c r="AH109">
        <f t="shared" si="7"/>
        <v>43.06674666666666</v>
      </c>
      <c r="AI109">
        <f t="shared" si="7"/>
        <v>43.342735000000005</v>
      </c>
      <c r="AJ109">
        <f t="shared" si="7"/>
        <v>36.233640000000001</v>
      </c>
      <c r="AK109">
        <f t="shared" si="7"/>
        <v>35.316306666666669</v>
      </c>
      <c r="AL109">
        <f t="shared" si="7"/>
        <v>35.048061666666662</v>
      </c>
      <c r="AM109">
        <f t="shared" si="7"/>
        <v>34.050819999999995</v>
      </c>
      <c r="AN109">
        <f t="shared" si="7"/>
        <v>32.770918333333334</v>
      </c>
      <c r="AO109">
        <f t="shared" si="7"/>
        <v>31.063476666666663</v>
      </c>
      <c r="AP109">
        <f t="shared" si="7"/>
        <v>29.452756666666662</v>
      </c>
      <c r="AQ109">
        <f t="shared" si="7"/>
        <v>27.363106666666667</v>
      </c>
      <c r="AR109">
        <f t="shared" si="7"/>
        <v>30.126175000000003</v>
      </c>
      <c r="AS109">
        <f t="shared" si="7"/>
        <v>30.527224999999998</v>
      </c>
      <c r="AT109">
        <f t="shared" si="7"/>
        <v>29.511745000000001</v>
      </c>
      <c r="AU109">
        <f t="shared" si="7"/>
        <v>29.523839999999996</v>
      </c>
      <c r="AV109">
        <f t="shared" si="7"/>
        <v>30.564450000000004</v>
      </c>
      <c r="AW109">
        <f t="shared" si="7"/>
        <v>29.643225000000001</v>
      </c>
      <c r="AX109">
        <f t="shared" si="7"/>
        <v>29.621489999999994</v>
      </c>
      <c r="AY109">
        <f t="shared" si="7"/>
        <v>28.657765000000001</v>
      </c>
      <c r="AZ109">
        <f t="shared" si="7"/>
        <v>29.307635000000001</v>
      </c>
      <c r="BA109">
        <f t="shared" si="7"/>
        <v>30.066996666666665</v>
      </c>
      <c r="BB109">
        <f t="shared" si="7"/>
        <v>30.624054999999998</v>
      </c>
      <c r="BC109">
        <f t="shared" si="7"/>
        <v>29.784028333333335</v>
      </c>
      <c r="BD109">
        <f t="shared" si="7"/>
        <v>29.360814999999999</v>
      </c>
      <c r="BE109">
        <f t="shared" si="7"/>
        <v>27.670856666666666</v>
      </c>
      <c r="BF109">
        <f t="shared" si="7"/>
        <v>28.589410000000001</v>
      </c>
      <c r="BG109">
        <f t="shared" si="7"/>
        <v>29.087855000000001</v>
      </c>
      <c r="BH109">
        <f t="shared" si="7"/>
        <v>28.822408333333332</v>
      </c>
      <c r="BI109">
        <f t="shared" si="7"/>
        <v>29.252311666666667</v>
      </c>
      <c r="BJ109">
        <f t="shared" si="7"/>
        <v>29.671726666666668</v>
      </c>
      <c r="BK109">
        <f t="shared" si="7"/>
        <v>29.745986666666671</v>
      </c>
      <c r="BL109">
        <f t="shared" si="7"/>
        <v>30.482131666666671</v>
      </c>
      <c r="BM109">
        <f t="shared" si="7"/>
        <v>30.264115</v>
      </c>
      <c r="BN109">
        <f t="shared" si="7"/>
        <v>30.07002833333333</v>
      </c>
      <c r="BO109">
        <f t="shared" si="7"/>
        <v>28.69819</v>
      </c>
      <c r="BP109">
        <f t="shared" ref="BP109:EA109" si="8">AVERAGE(BP27:BP49)</f>
        <v>29.280064999999997</v>
      </c>
      <c r="BQ109">
        <f t="shared" si="8"/>
        <v>29.378246666666666</v>
      </c>
      <c r="BR109">
        <f t="shared" si="8"/>
        <v>28.706985</v>
      </c>
      <c r="BS109">
        <f t="shared" si="8"/>
        <v>27.746251666666669</v>
      </c>
      <c r="BT109">
        <f t="shared" si="8"/>
        <v>29.97742666666667</v>
      </c>
      <c r="BU109">
        <f t="shared" si="8"/>
        <v>29.605061666666668</v>
      </c>
      <c r="BV109">
        <f t="shared" si="8"/>
        <v>30.33599666666667</v>
      </c>
      <c r="BW109">
        <f t="shared" si="8"/>
        <v>29.610555000000002</v>
      </c>
      <c r="BX109">
        <f t="shared" si="8"/>
        <v>25.260400000000001</v>
      </c>
      <c r="BY109">
        <f t="shared" si="8"/>
        <v>27.679266666666663</v>
      </c>
      <c r="BZ109">
        <f t="shared" si="8"/>
        <v>26.870802000000005</v>
      </c>
      <c r="CA109">
        <f t="shared" si="8"/>
        <v>26.412478</v>
      </c>
      <c r="CB109">
        <f t="shared" si="8"/>
        <v>24.313424000000005</v>
      </c>
      <c r="CC109">
        <f t="shared" si="8"/>
        <v>24.021112000000002</v>
      </c>
      <c r="CD109">
        <f t="shared" si="8"/>
        <v>19.266516000000003</v>
      </c>
      <c r="CE109">
        <f t="shared" si="8"/>
        <v>16.747489999999999</v>
      </c>
      <c r="CF109">
        <f t="shared" si="8"/>
        <v>16.655530000000002</v>
      </c>
      <c r="CG109">
        <f t="shared" si="8"/>
        <v>14.437128400000001</v>
      </c>
      <c r="CH109">
        <f t="shared" si="8"/>
        <v>14.577770599999999</v>
      </c>
      <c r="CI109">
        <f t="shared" si="8"/>
        <v>14.6231074</v>
      </c>
      <c r="CJ109">
        <f t="shared" si="8"/>
        <v>12.114808399999998</v>
      </c>
      <c r="CK109">
        <f t="shared" si="8"/>
        <v>11.3674848</v>
      </c>
      <c r="CL109">
        <f t="shared" si="8"/>
        <v>11.0607942</v>
      </c>
      <c r="CM109">
        <f t="shared" si="8"/>
        <v>10.2020172</v>
      </c>
      <c r="CN109">
        <f t="shared" si="8"/>
        <v>10.3813554</v>
      </c>
      <c r="CO109">
        <f t="shared" si="8"/>
        <v>9.8310949999999995</v>
      </c>
      <c r="CP109">
        <f t="shared" si="8"/>
        <v>8.944269199999999</v>
      </c>
      <c r="CQ109">
        <f t="shared" si="8"/>
        <v>8.5721996000000011</v>
      </c>
      <c r="CR109">
        <f t="shared" si="8"/>
        <v>7.9691583999999995</v>
      </c>
      <c r="CS109">
        <f t="shared" si="8"/>
        <v>7.0011407999999999</v>
      </c>
      <c r="CT109">
        <f t="shared" si="8"/>
        <v>6.5283670000000003</v>
      </c>
      <c r="CU109">
        <f t="shared" si="8"/>
        <v>6.6827349999999992</v>
      </c>
      <c r="CV109">
        <f t="shared" si="8"/>
        <v>7.157239800000001</v>
      </c>
      <c r="CW109">
        <f t="shared" si="8"/>
        <v>8.5794097999999988</v>
      </c>
      <c r="CX109">
        <f t="shared" si="8"/>
        <v>4.0197232000000005</v>
      </c>
      <c r="CY109">
        <f t="shared" si="8"/>
        <v>3.3009374</v>
      </c>
      <c r="CZ109">
        <f t="shared" si="8"/>
        <v>3.1952798000000002</v>
      </c>
      <c r="DA109">
        <f t="shared" si="8"/>
        <v>3.1529492000000001</v>
      </c>
      <c r="DB109">
        <f t="shared" si="8"/>
        <v>2.1209129999999998</v>
      </c>
      <c r="DC109">
        <f t="shared" si="8"/>
        <v>1.9017379999999999</v>
      </c>
      <c r="DD109">
        <f t="shared" si="8"/>
        <v>2.0070893333333331</v>
      </c>
      <c r="DE109">
        <f t="shared" si="8"/>
        <v>2.2077686666666665</v>
      </c>
      <c r="DF109">
        <f t="shared" si="8"/>
        <v>2.3421910000000001</v>
      </c>
      <c r="DG109">
        <f t="shared" si="8"/>
        <v>2.8844363333333334</v>
      </c>
      <c r="DH109">
        <f t="shared" si="8"/>
        <v>3.1963576666666671</v>
      </c>
      <c r="DI109">
        <f t="shared" si="8"/>
        <v>2.6530951666666667</v>
      </c>
      <c r="DJ109">
        <f t="shared" si="8"/>
        <v>2.6515231666666668</v>
      </c>
      <c r="DK109">
        <f t="shared" si="8"/>
        <v>2.1207578333333337</v>
      </c>
      <c r="DL109">
        <f t="shared" si="8"/>
        <v>1.4235144999999998</v>
      </c>
      <c r="DM109">
        <f t="shared" si="8"/>
        <v>1.418169683333333</v>
      </c>
      <c r="DN109">
        <f t="shared" si="8"/>
        <v>1.3673663666666667</v>
      </c>
      <c r="DO109">
        <f t="shared" si="8"/>
        <v>1.2190930833333333</v>
      </c>
      <c r="DP109">
        <f t="shared" si="8"/>
        <v>1.1799874499999998</v>
      </c>
      <c r="DQ109">
        <f t="shared" si="8"/>
        <v>1.1731493166666667</v>
      </c>
      <c r="DR109">
        <f t="shared" si="8"/>
        <v>1.2110361833333334</v>
      </c>
      <c r="DS109">
        <f t="shared" si="8"/>
        <v>1.0556833400000001</v>
      </c>
      <c r="DT109">
        <f t="shared" si="8"/>
        <v>1.0850932199999999</v>
      </c>
      <c r="DU109">
        <f t="shared" si="8"/>
        <v>1.1842480399999999</v>
      </c>
      <c r="DV109">
        <f t="shared" si="8"/>
        <v>1.2652723599999998</v>
      </c>
      <c r="DW109">
        <f t="shared" si="8"/>
        <v>1.3469006399999999</v>
      </c>
      <c r="DX109">
        <f t="shared" si="8"/>
        <v>1.5159595000000001</v>
      </c>
      <c r="DY109">
        <f t="shared" si="8"/>
        <v>1.375722675</v>
      </c>
      <c r="DZ109">
        <f t="shared" si="8"/>
        <v>1.2574248750000001</v>
      </c>
      <c r="EA109">
        <f t="shared" si="8"/>
        <v>1.6299587499999999</v>
      </c>
      <c r="EB109">
        <f t="shared" ref="EB109:EL109" si="9">AVERAGE(EB27:EB49)</f>
        <v>1.6615174999999998</v>
      </c>
      <c r="EC109">
        <f t="shared" si="9"/>
        <v>1.4637353333333334</v>
      </c>
      <c r="ED109">
        <f t="shared" si="9"/>
        <v>1.4692100000000001</v>
      </c>
      <c r="EE109">
        <f t="shared" si="9"/>
        <v>1.7163456666666665</v>
      </c>
      <c r="EF109">
        <f t="shared" si="9"/>
        <v>1.8074579999999998</v>
      </c>
      <c r="EG109">
        <f t="shared" si="9"/>
        <v>1.4005559999999999</v>
      </c>
      <c r="EH109">
        <f t="shared" si="9"/>
        <v>1.6334759999999999</v>
      </c>
      <c r="EI109">
        <f t="shared" si="9"/>
        <v>1.7708010000000001</v>
      </c>
      <c r="EJ109">
        <f t="shared" si="9"/>
        <v>1.592042</v>
      </c>
      <c r="EK109">
        <f t="shared" si="9"/>
        <v>2.0021274999999998</v>
      </c>
      <c r="EL109">
        <f t="shared" si="9"/>
        <v>2.3073399999999999</v>
      </c>
    </row>
    <row r="110" spans="2:152" x14ac:dyDescent="0.25">
      <c r="B110" t="s">
        <v>15</v>
      </c>
      <c r="C110">
        <f>AVERAGE(C53:C75)</f>
        <v>28.92117605995438</v>
      </c>
      <c r="D110">
        <f t="shared" ref="D110:BO110" si="10">AVERAGE(D53:D75)</f>
        <v>30.081026251895892</v>
      </c>
      <c r="E110">
        <f t="shared" si="10"/>
        <v>28.826161612437936</v>
      </c>
      <c r="F110">
        <f t="shared" si="10"/>
        <v>29.54822451680954</v>
      </c>
      <c r="G110">
        <f t="shared" si="10"/>
        <v>30.127369717339008</v>
      </c>
      <c r="H110">
        <f t="shared" si="10"/>
        <v>29.652251439965728</v>
      </c>
      <c r="I110">
        <f t="shared" si="10"/>
        <v>30.252116486596236</v>
      </c>
      <c r="J110">
        <f t="shared" si="10"/>
        <v>30.214345923054388</v>
      </c>
      <c r="K110">
        <f t="shared" si="10"/>
        <v>36.051895401852434</v>
      </c>
      <c r="L110">
        <f t="shared" si="10"/>
        <v>36.612940283425488</v>
      </c>
      <c r="M110">
        <f t="shared" si="10"/>
        <v>34.671395960127775</v>
      </c>
      <c r="N110">
        <f t="shared" si="10"/>
        <v>33.791926767707103</v>
      </c>
      <c r="O110">
        <f t="shared" si="10"/>
        <v>33.329574203214214</v>
      </c>
      <c r="P110">
        <f t="shared" si="10"/>
        <v>33.446015384692252</v>
      </c>
      <c r="Q110">
        <f t="shared" si="10"/>
        <v>32.367503123118219</v>
      </c>
      <c r="R110">
        <f t="shared" si="10"/>
        <v>37.611514626850294</v>
      </c>
      <c r="S110">
        <f t="shared" si="10"/>
        <v>34.819995600043249</v>
      </c>
      <c r="T110">
        <f t="shared" si="10"/>
        <v>35.531196957652398</v>
      </c>
      <c r="U110">
        <f t="shared" si="10"/>
        <v>34.827647163997653</v>
      </c>
      <c r="V110">
        <f t="shared" si="10"/>
        <v>36.462463422688401</v>
      </c>
      <c r="W110">
        <f t="shared" si="10"/>
        <v>37.262984489662159</v>
      </c>
      <c r="X110">
        <f t="shared" si="10"/>
        <v>36.83193924153737</v>
      </c>
      <c r="Y110">
        <f t="shared" si="10"/>
        <v>39.132268444579765</v>
      </c>
      <c r="Z110">
        <f t="shared" si="10"/>
        <v>39.714366074462362</v>
      </c>
      <c r="AA110">
        <f t="shared" si="10"/>
        <v>37.382797946306212</v>
      </c>
      <c r="AB110">
        <f t="shared" si="10"/>
        <v>38.570612129091934</v>
      </c>
      <c r="AC110">
        <f t="shared" si="10"/>
        <v>38.13181156497253</v>
      </c>
      <c r="AD110">
        <f t="shared" si="10"/>
        <v>36.68587048931969</v>
      </c>
      <c r="AE110">
        <f t="shared" si="10"/>
        <v>38.004065851123144</v>
      </c>
      <c r="AF110">
        <f t="shared" si="10"/>
        <v>40.286089667709298</v>
      </c>
      <c r="AG110">
        <f t="shared" si="10"/>
        <v>43.079913969869303</v>
      </c>
      <c r="AH110">
        <f t="shared" si="10"/>
        <v>43.894562032015081</v>
      </c>
      <c r="AI110">
        <f t="shared" si="10"/>
        <v>43.588889928739853</v>
      </c>
      <c r="AJ110">
        <f t="shared" si="10"/>
        <v>41.254837213680915</v>
      </c>
      <c r="AK110">
        <f t="shared" si="10"/>
        <v>38.920279404933694</v>
      </c>
      <c r="AL110">
        <f t="shared" si="10"/>
        <v>40.314454487974153</v>
      </c>
      <c r="AM110">
        <f t="shared" si="10"/>
        <v>38.921340423947719</v>
      </c>
      <c r="AN110">
        <f t="shared" si="10"/>
        <v>38.248365813059408</v>
      </c>
      <c r="AO110">
        <f t="shared" si="10"/>
        <v>35.031356737160401</v>
      </c>
      <c r="AP110">
        <f t="shared" si="10"/>
        <v>33.475596168336772</v>
      </c>
      <c r="AQ110">
        <f t="shared" si="10"/>
        <v>33.894167832994761</v>
      </c>
      <c r="AR110">
        <f t="shared" si="10"/>
        <v>36.702837432671494</v>
      </c>
      <c r="AS110">
        <f t="shared" si="10"/>
        <v>37.77160176317215</v>
      </c>
      <c r="AT110">
        <f t="shared" si="10"/>
        <v>37.583883203337258</v>
      </c>
      <c r="AU110">
        <f t="shared" si="10"/>
        <v>37.468313426861577</v>
      </c>
      <c r="AV110">
        <f t="shared" si="10"/>
        <v>39.459267147264562</v>
      </c>
      <c r="AW110">
        <f t="shared" si="10"/>
        <v>39.675958912584953</v>
      </c>
      <c r="AX110">
        <f t="shared" si="10"/>
        <v>38.893125061032059</v>
      </c>
      <c r="AY110">
        <f t="shared" si="10"/>
        <v>36.734458433370271</v>
      </c>
      <c r="AZ110">
        <f t="shared" si="10"/>
        <v>36.75024467428522</v>
      </c>
      <c r="BA110">
        <f t="shared" si="10"/>
        <v>37.393485170550363</v>
      </c>
      <c r="BB110">
        <f t="shared" si="10"/>
        <v>38.561034415660615</v>
      </c>
      <c r="BC110">
        <f t="shared" si="10"/>
        <v>36.275864616302222</v>
      </c>
      <c r="BD110">
        <f t="shared" si="10"/>
        <v>36.619320415593016</v>
      </c>
      <c r="BE110">
        <f t="shared" si="10"/>
        <v>34.980883848079174</v>
      </c>
      <c r="BF110">
        <f t="shared" si="10"/>
        <v>34.709179520433565</v>
      </c>
      <c r="BG110">
        <f t="shared" si="10"/>
        <v>36.25922941379261</v>
      </c>
      <c r="BH110">
        <f t="shared" si="10"/>
        <v>36.684207698380455</v>
      </c>
      <c r="BI110">
        <f t="shared" si="10"/>
        <v>38.463085498367057</v>
      </c>
      <c r="BJ110">
        <f t="shared" si="10"/>
        <v>39.455616692931606</v>
      </c>
      <c r="BK110">
        <f t="shared" si="10"/>
        <v>36.716402181942762</v>
      </c>
      <c r="BL110">
        <f t="shared" si="10"/>
        <v>37.274214246227039</v>
      </c>
      <c r="BM110">
        <f t="shared" si="10"/>
        <v>37.978344632602038</v>
      </c>
      <c r="BN110">
        <f t="shared" si="10"/>
        <v>38.070381007953259</v>
      </c>
      <c r="BO110">
        <f t="shared" si="10"/>
        <v>37.223376062017515</v>
      </c>
      <c r="BP110">
        <f t="shared" ref="BP110:EA110" si="11">AVERAGE(BP53:BP75)</f>
        <v>36.153665639372122</v>
      </c>
      <c r="BQ110">
        <f t="shared" si="11"/>
        <v>35.893678437582217</v>
      </c>
      <c r="BR110">
        <f t="shared" si="11"/>
        <v>35.329091315411183</v>
      </c>
      <c r="BS110">
        <f t="shared" si="11"/>
        <v>34.151147782573169</v>
      </c>
      <c r="BT110">
        <f t="shared" si="11"/>
        <v>35.196492492064912</v>
      </c>
      <c r="BU110">
        <f t="shared" si="11"/>
        <v>36.158211684936951</v>
      </c>
      <c r="BV110">
        <f t="shared" si="11"/>
        <v>36.745738804293858</v>
      </c>
      <c r="BW110">
        <f t="shared" si="11"/>
        <v>36.085001959059774</v>
      </c>
      <c r="BX110">
        <f t="shared" si="11"/>
        <v>27.559810224684057</v>
      </c>
      <c r="BY110">
        <f t="shared" si="11"/>
        <v>29.243336552254174</v>
      </c>
      <c r="BZ110">
        <f t="shared" si="11"/>
        <v>27.465938095590111</v>
      </c>
      <c r="CA110">
        <f t="shared" si="11"/>
        <v>24.077679116790573</v>
      </c>
      <c r="CB110">
        <f t="shared" si="11"/>
        <v>20.544235442668654</v>
      </c>
      <c r="CC110">
        <f t="shared" si="11"/>
        <v>17.160088045296693</v>
      </c>
      <c r="CD110">
        <f t="shared" si="11"/>
        <v>19.277623158124243</v>
      </c>
      <c r="CE110">
        <f t="shared" si="11"/>
        <v>17.405498376201216</v>
      </c>
      <c r="CF110">
        <f t="shared" si="11"/>
        <v>17.509109184587206</v>
      </c>
      <c r="CG110">
        <f t="shared" si="11"/>
        <v>17.292137674643548</v>
      </c>
      <c r="CH110">
        <f t="shared" si="11"/>
        <v>19.684108248405998</v>
      </c>
      <c r="CI110">
        <f t="shared" si="11"/>
        <v>17.080499317702497</v>
      </c>
      <c r="CJ110">
        <f t="shared" si="11"/>
        <v>15.339643528664201</v>
      </c>
      <c r="CK110">
        <f t="shared" si="11"/>
        <v>15.051174410661048</v>
      </c>
      <c r="CL110">
        <f t="shared" si="11"/>
        <v>14.288375934845183</v>
      </c>
      <c r="CM110">
        <f t="shared" si="11"/>
        <v>13.63633027532882</v>
      </c>
      <c r="CN110">
        <f t="shared" si="11"/>
        <v>15.31412185595685</v>
      </c>
      <c r="CO110">
        <f t="shared" si="11"/>
        <v>14.877261898499146</v>
      </c>
      <c r="CP110">
        <f t="shared" si="11"/>
        <v>13.129646444145354</v>
      </c>
      <c r="CQ110">
        <f t="shared" si="11"/>
        <v>12.868513649056348</v>
      </c>
      <c r="CR110">
        <f t="shared" si="11"/>
        <v>12.277294104980404</v>
      </c>
      <c r="CS110">
        <f t="shared" si="11"/>
        <v>9.6456356726500694</v>
      </c>
      <c r="CT110">
        <f t="shared" si="11"/>
        <v>6.7549548035546563</v>
      </c>
      <c r="CU110">
        <f t="shared" si="11"/>
        <v>6.8364436800595341</v>
      </c>
      <c r="CV110">
        <f t="shared" si="11"/>
        <v>6.8955574996678424</v>
      </c>
      <c r="CW110">
        <f t="shared" si="11"/>
        <v>7.3376591448054471</v>
      </c>
      <c r="CX110">
        <f t="shared" si="11"/>
        <v>5.1290664554099328</v>
      </c>
      <c r="CY110">
        <f t="shared" si="11"/>
        <v>4.228939848723809</v>
      </c>
      <c r="CZ110">
        <f t="shared" si="11"/>
        <v>4.2863965256318979</v>
      </c>
      <c r="DA110">
        <f t="shared" si="11"/>
        <v>3.7372121475723659</v>
      </c>
      <c r="DB110">
        <f t="shared" si="11"/>
        <v>1.9920823730895669</v>
      </c>
      <c r="DC110">
        <f t="shared" si="11"/>
        <v>1.3969237319663323</v>
      </c>
      <c r="DD110">
        <f t="shared" si="11"/>
        <v>1.2283996551492078</v>
      </c>
      <c r="DE110">
        <f t="shared" si="11"/>
        <v>1.0417363852514905</v>
      </c>
      <c r="DF110">
        <f t="shared" si="11"/>
        <v>1.1473776661316819</v>
      </c>
      <c r="DG110">
        <f t="shared" si="11"/>
        <v>1.3207536071545227</v>
      </c>
      <c r="DH110">
        <f t="shared" si="11"/>
        <v>1.2873696653624103</v>
      </c>
      <c r="DI110">
        <f t="shared" si="11"/>
        <v>1.1373840914598194</v>
      </c>
      <c r="DJ110">
        <f t="shared" si="11"/>
        <v>1.3748690111550668</v>
      </c>
      <c r="DK110">
        <f t="shared" si="11"/>
        <v>1.2102909089159453</v>
      </c>
      <c r="DL110">
        <f t="shared" si="11"/>
        <v>0.96510602850426597</v>
      </c>
      <c r="DM110">
        <f t="shared" si="11"/>
        <v>1.1046513084055836</v>
      </c>
      <c r="DN110">
        <f t="shared" si="11"/>
        <v>1.1561021631678983</v>
      </c>
      <c r="DO110">
        <f t="shared" si="11"/>
        <v>1.0788810830296589</v>
      </c>
      <c r="DP110">
        <f t="shared" si="11"/>
        <v>1.0152909902046343</v>
      </c>
      <c r="DQ110">
        <f t="shared" si="11"/>
        <v>1.0773831655685451</v>
      </c>
      <c r="DR110">
        <f t="shared" si="11"/>
        <v>1.1946658103024674</v>
      </c>
      <c r="DS110">
        <f t="shared" si="11"/>
        <v>1.1949876378382522</v>
      </c>
      <c r="DT110">
        <f t="shared" si="11"/>
        <v>1.2551719775611432</v>
      </c>
      <c r="DU110">
        <f t="shared" si="11"/>
        <v>1.3898889185289418</v>
      </c>
      <c r="DV110">
        <f t="shared" si="11"/>
        <v>1.4432411867907047</v>
      </c>
      <c r="DW110">
        <f t="shared" si="11"/>
        <v>1.5303614422562986</v>
      </c>
      <c r="DX110">
        <f t="shared" si="11"/>
        <v>1.663340318506074</v>
      </c>
      <c r="DY110">
        <f t="shared" si="11"/>
        <v>1.3611102648667783</v>
      </c>
      <c r="DZ110">
        <f t="shared" si="11"/>
        <v>1.2308611213271319</v>
      </c>
      <c r="EA110">
        <f t="shared" si="11"/>
        <v>1.6665256845229082</v>
      </c>
      <c r="EB110">
        <f t="shared" ref="EB110:EL110" si="12">AVERAGE(EB53:EB75)</f>
        <v>1.6214488098682143</v>
      </c>
      <c r="EC110">
        <f t="shared" si="12"/>
        <v>1.7280004499822059</v>
      </c>
      <c r="ED110">
        <f t="shared" si="12"/>
        <v>1.7134331330620185</v>
      </c>
      <c r="EE110">
        <f t="shared" si="12"/>
        <v>1.8497062035650398</v>
      </c>
      <c r="EF110">
        <f t="shared" si="12"/>
        <v>1.7947284105613006</v>
      </c>
      <c r="EG110">
        <f t="shared" si="12"/>
        <v>1.3496324929241441</v>
      </c>
      <c r="EH110">
        <f t="shared" si="12"/>
        <v>1.5757583019227612</v>
      </c>
      <c r="EI110">
        <f t="shared" si="12"/>
        <v>1.5556781879114225</v>
      </c>
      <c r="EJ110">
        <f t="shared" si="12"/>
        <v>1.3820676904629572</v>
      </c>
      <c r="EK110">
        <f t="shared" si="12"/>
        <v>1.7322587309527604</v>
      </c>
      <c r="EL110">
        <f t="shared" si="12"/>
        <v>1.9451918350232069</v>
      </c>
    </row>
    <row r="111" spans="2:152" x14ac:dyDescent="0.25">
      <c r="B111" t="s">
        <v>16</v>
      </c>
      <c r="C111">
        <f>AVERAGE(C79:C101)</f>
        <v>28.96435973379733</v>
      </c>
      <c r="D111">
        <f t="shared" ref="D111:BO111" si="13">AVERAGE(D79:D101)</f>
        <v>30.124653515320677</v>
      </c>
      <c r="E111">
        <f t="shared" si="13"/>
        <v>28.866734466086339</v>
      </c>
      <c r="F111">
        <f t="shared" si="13"/>
        <v>29.588548359088129</v>
      </c>
      <c r="G111">
        <f t="shared" si="13"/>
        <v>30.167193846217796</v>
      </c>
      <c r="H111">
        <f t="shared" si="13"/>
        <v>28.709285594943861</v>
      </c>
      <c r="I111">
        <f t="shared" si="13"/>
        <v>29.304868630244066</v>
      </c>
      <c r="J111">
        <f t="shared" si="13"/>
        <v>29.283111916268055</v>
      </c>
      <c r="K111">
        <f t="shared" si="13"/>
        <v>34.958505665788223</v>
      </c>
      <c r="L111">
        <f t="shared" si="13"/>
        <v>35.524110645307857</v>
      </c>
      <c r="M111">
        <f t="shared" si="13"/>
        <v>33.399398915831647</v>
      </c>
      <c r="N111">
        <f t="shared" si="13"/>
        <v>32.56652171992917</v>
      </c>
      <c r="O111">
        <f t="shared" si="13"/>
        <v>32.135023827169491</v>
      </c>
      <c r="P111">
        <f t="shared" si="13"/>
        <v>32.262080517595471</v>
      </c>
      <c r="Q111">
        <f t="shared" si="13"/>
        <v>31.236104559589972</v>
      </c>
      <c r="R111">
        <f t="shared" si="13"/>
        <v>35.613982368805793</v>
      </c>
      <c r="S111">
        <f t="shared" si="13"/>
        <v>33.071319130482493</v>
      </c>
      <c r="T111">
        <f t="shared" si="13"/>
        <v>33.843557479528222</v>
      </c>
      <c r="U111">
        <f t="shared" si="13"/>
        <v>33.270271682322594</v>
      </c>
      <c r="V111">
        <f t="shared" si="13"/>
        <v>34.931445998141434</v>
      </c>
      <c r="W111">
        <f t="shared" si="13"/>
        <v>33.966773390325088</v>
      </c>
      <c r="X111">
        <f t="shared" si="13"/>
        <v>33.85559470257455</v>
      </c>
      <c r="Y111">
        <f t="shared" si="13"/>
        <v>36.268024052725387</v>
      </c>
      <c r="Z111">
        <f t="shared" si="13"/>
        <v>37.126413984340971</v>
      </c>
      <c r="AA111">
        <f t="shared" si="13"/>
        <v>35.249259409285933</v>
      </c>
      <c r="AB111">
        <f t="shared" si="13"/>
        <v>34.489004444593256</v>
      </c>
      <c r="AC111">
        <f t="shared" si="13"/>
        <v>34.493821416103508</v>
      </c>
      <c r="AD111">
        <f t="shared" si="13"/>
        <v>33.574120368200205</v>
      </c>
      <c r="AE111">
        <f t="shared" si="13"/>
        <v>35.172877385536509</v>
      </c>
      <c r="AF111">
        <f t="shared" si="13"/>
        <v>37.720927555013958</v>
      </c>
      <c r="AG111">
        <f t="shared" si="13"/>
        <v>38.499782527386138</v>
      </c>
      <c r="AH111">
        <f t="shared" si="13"/>
        <v>39.668283485614587</v>
      </c>
      <c r="AI111">
        <f t="shared" si="13"/>
        <v>39.842385825693512</v>
      </c>
      <c r="AJ111">
        <f t="shared" si="13"/>
        <v>38.136210540465775</v>
      </c>
      <c r="AK111">
        <f t="shared" si="13"/>
        <v>36.368689311449216</v>
      </c>
      <c r="AL111">
        <f t="shared" si="13"/>
        <v>34.956200646963339</v>
      </c>
      <c r="AM111">
        <f t="shared" si="13"/>
        <v>34.078748838194535</v>
      </c>
      <c r="AN111">
        <f t="shared" si="13"/>
        <v>33.809576687737732</v>
      </c>
      <c r="AO111">
        <f t="shared" si="13"/>
        <v>31.25644553209742</v>
      </c>
      <c r="AP111">
        <f t="shared" si="13"/>
        <v>30.137872404482284</v>
      </c>
      <c r="AQ111">
        <f t="shared" si="13"/>
        <v>29.542699478402344</v>
      </c>
      <c r="AR111">
        <f t="shared" si="13"/>
        <v>32.177060663590588</v>
      </c>
      <c r="AS111">
        <f t="shared" si="13"/>
        <v>33.321585155477351</v>
      </c>
      <c r="AT111">
        <f t="shared" si="13"/>
        <v>33.36635793583725</v>
      </c>
      <c r="AU111">
        <f t="shared" si="13"/>
        <v>33.471541850520666</v>
      </c>
      <c r="AV111">
        <f t="shared" si="13"/>
        <v>34.395471593737064</v>
      </c>
      <c r="AW111">
        <f t="shared" si="13"/>
        <v>34.728654290560954</v>
      </c>
      <c r="AX111">
        <f t="shared" si="13"/>
        <v>34.183723698225997</v>
      </c>
      <c r="AY111">
        <f t="shared" si="13"/>
        <v>32.415915213694795</v>
      </c>
      <c r="AZ111">
        <f t="shared" si="13"/>
        <v>32.552570091044181</v>
      </c>
      <c r="BA111">
        <f t="shared" si="13"/>
        <v>32.883566392908072</v>
      </c>
      <c r="BB111">
        <f t="shared" si="13"/>
        <v>33.980290215680022</v>
      </c>
      <c r="BC111">
        <f t="shared" si="13"/>
        <v>32.033406233469826</v>
      </c>
      <c r="BD111">
        <f t="shared" si="13"/>
        <v>32.399203384442849</v>
      </c>
      <c r="BE111">
        <f t="shared" si="13"/>
        <v>31.009929911855174</v>
      </c>
      <c r="BF111">
        <f t="shared" si="13"/>
        <v>32.030775674513244</v>
      </c>
      <c r="BG111">
        <f t="shared" si="13"/>
        <v>33.430788517533195</v>
      </c>
      <c r="BH111">
        <f t="shared" si="13"/>
        <v>33.791008849576549</v>
      </c>
      <c r="BI111">
        <f t="shared" si="13"/>
        <v>35.396236090150175</v>
      </c>
      <c r="BJ111">
        <f t="shared" si="13"/>
        <v>36.273859921442799</v>
      </c>
      <c r="BK111">
        <f t="shared" si="13"/>
        <v>35.213372647877492</v>
      </c>
      <c r="BL111">
        <f t="shared" si="13"/>
        <v>35.773603889232632</v>
      </c>
      <c r="BM111">
        <f t="shared" si="13"/>
        <v>36.476155291395735</v>
      </c>
      <c r="BN111">
        <f t="shared" si="13"/>
        <v>36.591624506453044</v>
      </c>
      <c r="BO111">
        <f t="shared" si="13"/>
        <v>35.803040060516551</v>
      </c>
      <c r="BP111">
        <f t="shared" ref="BP111:EA111" si="14">AVERAGE(BP79:BP101)</f>
        <v>35.543987647553521</v>
      </c>
      <c r="BQ111">
        <f t="shared" si="14"/>
        <v>35.355982922274713</v>
      </c>
      <c r="BR111">
        <f t="shared" si="14"/>
        <v>34.867445692992852</v>
      </c>
      <c r="BS111">
        <f t="shared" si="14"/>
        <v>33.768981616257662</v>
      </c>
      <c r="BT111">
        <f t="shared" si="14"/>
        <v>34.86466584383038</v>
      </c>
      <c r="BU111">
        <f t="shared" si="14"/>
        <v>35.033770346590011</v>
      </c>
      <c r="BV111">
        <f t="shared" si="14"/>
        <v>35.794854774948789</v>
      </c>
      <c r="BW111">
        <f t="shared" si="14"/>
        <v>35.347305878315474</v>
      </c>
      <c r="BX111">
        <f t="shared" si="14"/>
        <v>27.147007485706464</v>
      </c>
      <c r="BY111">
        <f t="shared" si="14"/>
        <v>28.971387539401327</v>
      </c>
      <c r="BZ111">
        <f t="shared" si="14"/>
        <v>27.91194771572275</v>
      </c>
      <c r="CA111">
        <f t="shared" si="14"/>
        <v>24.548372817889135</v>
      </c>
      <c r="CB111">
        <f t="shared" si="14"/>
        <v>21.013847483795502</v>
      </c>
      <c r="CC111">
        <f t="shared" si="14"/>
        <v>17.608584523747002</v>
      </c>
      <c r="CD111">
        <f t="shared" si="14"/>
        <v>19.843675009537961</v>
      </c>
      <c r="CE111">
        <f t="shared" si="14"/>
        <v>17.980521140036302</v>
      </c>
      <c r="CF111">
        <f t="shared" si="14"/>
        <v>18.076695361938114</v>
      </c>
      <c r="CG111">
        <f t="shared" si="14"/>
        <v>17.843375043136238</v>
      </c>
      <c r="CH111">
        <f t="shared" si="14"/>
        <v>20.300519928970481</v>
      </c>
      <c r="CI111">
        <f t="shared" si="14"/>
        <v>17.604008431365227</v>
      </c>
      <c r="CJ111">
        <f t="shared" si="14"/>
        <v>15.613191025281267</v>
      </c>
      <c r="CK111">
        <f t="shared" si="14"/>
        <v>15.258105525337939</v>
      </c>
      <c r="CL111">
        <f t="shared" si="14"/>
        <v>14.432537236285826</v>
      </c>
      <c r="CM111">
        <f t="shared" si="14"/>
        <v>13.726331000656101</v>
      </c>
      <c r="CN111">
        <f t="shared" si="14"/>
        <v>15.360161466049462</v>
      </c>
      <c r="CO111">
        <f t="shared" si="14"/>
        <v>13.895949592983225</v>
      </c>
      <c r="CP111">
        <f t="shared" si="14"/>
        <v>12.18566361606535</v>
      </c>
      <c r="CQ111">
        <f t="shared" si="14"/>
        <v>11.874172652690451</v>
      </c>
      <c r="CR111">
        <f t="shared" si="14"/>
        <v>11.262210289002017</v>
      </c>
      <c r="CS111">
        <f t="shared" si="14"/>
        <v>8.7970805503982596</v>
      </c>
      <c r="CT111">
        <f t="shared" si="14"/>
        <v>6.3116953977205572</v>
      </c>
      <c r="CU111">
        <f t="shared" si="14"/>
        <v>6.367659089591938</v>
      </c>
      <c r="CV111">
        <f t="shared" si="14"/>
        <v>6.4018113221692561</v>
      </c>
      <c r="CW111">
        <f t="shared" si="14"/>
        <v>6.7910542017482314</v>
      </c>
      <c r="CX111">
        <f t="shared" si="14"/>
        <v>4.7348908524520565</v>
      </c>
      <c r="CY111">
        <f t="shared" si="14"/>
        <v>4.5274228512957109</v>
      </c>
      <c r="CZ111">
        <f t="shared" si="14"/>
        <v>4.5701064685605548</v>
      </c>
      <c r="DA111">
        <f t="shared" si="14"/>
        <v>3.9668100993637752</v>
      </c>
      <c r="DB111">
        <f t="shared" si="14"/>
        <v>2.1049938318184882</v>
      </c>
      <c r="DC111">
        <f t="shared" si="14"/>
        <v>1.4699562960961976</v>
      </c>
      <c r="DD111">
        <f t="shared" si="14"/>
        <v>1.3811149756863073</v>
      </c>
      <c r="DE111">
        <f t="shared" si="14"/>
        <v>1.1661572825312476</v>
      </c>
      <c r="DF111">
        <f t="shared" si="14"/>
        <v>1.2778896749555522</v>
      </c>
      <c r="DG111">
        <f t="shared" si="14"/>
        <v>1.461758032126266</v>
      </c>
      <c r="DH111">
        <f t="shared" si="14"/>
        <v>1.4141696303388267</v>
      </c>
      <c r="DI111">
        <f t="shared" si="14"/>
        <v>1.4327894678631654</v>
      </c>
      <c r="DJ111">
        <f t="shared" si="14"/>
        <v>1.7185386421928819</v>
      </c>
      <c r="DK111">
        <f t="shared" si="14"/>
        <v>1.4997872375136667</v>
      </c>
      <c r="DL111">
        <f t="shared" si="14"/>
        <v>1.1875198490459562</v>
      </c>
      <c r="DM111">
        <f t="shared" si="14"/>
        <v>1.3521910180861332</v>
      </c>
      <c r="DN111">
        <f t="shared" si="14"/>
        <v>1.5251175822294265</v>
      </c>
      <c r="DO111">
        <f t="shared" si="14"/>
        <v>1.4185421559903748</v>
      </c>
      <c r="DP111">
        <f t="shared" si="14"/>
        <v>1.3307263913298044</v>
      </c>
      <c r="DQ111">
        <f t="shared" si="14"/>
        <v>1.4081424542877183</v>
      </c>
      <c r="DR111">
        <f t="shared" si="14"/>
        <v>1.5569761920052807</v>
      </c>
      <c r="DS111">
        <f t="shared" si="14"/>
        <v>1.5972306375223739</v>
      </c>
      <c r="DT111">
        <f t="shared" si="14"/>
        <v>1.6709056463498932</v>
      </c>
      <c r="DU111">
        <f t="shared" si="14"/>
        <v>1.8423556317745344</v>
      </c>
      <c r="DV111">
        <f t="shared" si="14"/>
        <v>1.9037178853503309</v>
      </c>
      <c r="DW111">
        <f t="shared" si="14"/>
        <v>2.0083709368956484</v>
      </c>
      <c r="DX111">
        <f t="shared" si="14"/>
        <v>2.3078528028271936</v>
      </c>
      <c r="DY111">
        <f t="shared" si="14"/>
        <v>1.878427864146758</v>
      </c>
      <c r="DZ111">
        <f t="shared" si="14"/>
        <v>1.6909448896704697</v>
      </c>
      <c r="EA111">
        <f t="shared" si="14"/>
        <v>2.2797427061954014</v>
      </c>
      <c r="EB111">
        <f t="shared" ref="EB111:EL111" si="15">AVERAGE(EB79:EB101)</f>
        <v>2.204767320608652</v>
      </c>
      <c r="EC111">
        <f t="shared" si="15"/>
        <v>2.314629304433375</v>
      </c>
      <c r="ED111">
        <f t="shared" si="15"/>
        <v>2.2887265567971586</v>
      </c>
      <c r="EE111">
        <f t="shared" si="15"/>
        <v>2.4635968182010752</v>
      </c>
      <c r="EF111">
        <f t="shared" si="15"/>
        <v>2.3818687984541302</v>
      </c>
      <c r="EG111">
        <f t="shared" si="15"/>
        <v>1.7844251050224891</v>
      </c>
      <c r="EH111">
        <f t="shared" si="15"/>
        <v>2.0716959443211405</v>
      </c>
      <c r="EI111">
        <f t="shared" si="15"/>
        <v>2.0483610596232449</v>
      </c>
      <c r="EJ111">
        <f t="shared" si="15"/>
        <v>1.8225169468680866</v>
      </c>
      <c r="EK111">
        <f t="shared" si="15"/>
        <v>2.2872446158091804</v>
      </c>
      <c r="EL111">
        <f t="shared" si="15"/>
        <v>2.5726272114682289</v>
      </c>
    </row>
    <row r="112" spans="2:152" x14ac:dyDescent="0.25">
      <c r="B112" t="s">
        <v>7</v>
      </c>
      <c r="C112">
        <f>C108</f>
        <v>26.425239999999999</v>
      </c>
      <c r="D112">
        <f>C112*0.8+H112*0.2</f>
        <v>26.648896999999998</v>
      </c>
      <c r="E112">
        <f>C112*0.6+H112*0.4</f>
        <v>26.872554000000001</v>
      </c>
      <c r="F112">
        <f>C112*0.4+H112*0.6</f>
        <v>27.096211</v>
      </c>
      <c r="G112">
        <f>C112*0.2+H112*0.8</f>
        <v>27.319868000000003</v>
      </c>
      <c r="H112">
        <f>H108</f>
        <v>27.543525000000002</v>
      </c>
      <c r="I112">
        <f>H112*0.8+M112*0.2</f>
        <v>28.572246666666668</v>
      </c>
      <c r="J112">
        <f>H112*0.6+M112*0.4</f>
        <v>29.600968333333334</v>
      </c>
      <c r="K112">
        <f>H112*0.4+M112*0.6</f>
        <v>30.629689999999997</v>
      </c>
      <c r="L112">
        <f>H112*0.2+M112*0.8</f>
        <v>31.658411666666666</v>
      </c>
      <c r="M112">
        <f>M108</f>
        <v>32.687133333333328</v>
      </c>
      <c r="N112">
        <f>M112*0.8+R112*0.2</f>
        <v>33.180262166666665</v>
      </c>
      <c r="O112">
        <f>M112*0.6+R112*0.4</f>
        <v>33.673390999999995</v>
      </c>
      <c r="P112">
        <f>M112*0.4+R112*0.6</f>
        <v>34.166519833333332</v>
      </c>
      <c r="Q112">
        <f>M112*0.2+R112*0.8</f>
        <v>34.659648666666669</v>
      </c>
      <c r="R112">
        <f>R108</f>
        <v>35.152777499999999</v>
      </c>
      <c r="S112">
        <f>R112*0.8+W112*0.2</f>
        <v>34.960847999999999</v>
      </c>
      <c r="T112">
        <f>R112*0.6+W112*0.4</f>
        <v>34.768918499999998</v>
      </c>
      <c r="U112">
        <f>R112*0.4+W112*0.6</f>
        <v>34.576988999999998</v>
      </c>
      <c r="V112">
        <f>R112*0.2+W112*0.8</f>
        <v>34.385059500000004</v>
      </c>
      <c r="W112">
        <f>W108</f>
        <v>34.193130000000004</v>
      </c>
      <c r="X112">
        <f>W112*0.8+AB112*0.2</f>
        <v>34.389813666666669</v>
      </c>
      <c r="Y112">
        <f>W112*0.6+AB112*0.4</f>
        <v>34.586497333333334</v>
      </c>
      <c r="Z112">
        <f>W112*0.4+AB112*0.6</f>
        <v>34.783180999999999</v>
      </c>
      <c r="AA112">
        <f>W112*0.2+AB112*0.8</f>
        <v>34.979864666666671</v>
      </c>
      <c r="AB112">
        <f>AB108</f>
        <v>35.176548333333329</v>
      </c>
      <c r="AC112">
        <f>AB112*0.8+AG112*0.2</f>
        <v>35.953288000000001</v>
      </c>
      <c r="AD112">
        <f>AB112*0.6+AG112*0.4</f>
        <v>36.730027666666665</v>
      </c>
      <c r="AE112">
        <f>AB112*0.4+AG112*0.6</f>
        <v>37.506767333333329</v>
      </c>
      <c r="AF112">
        <f>AB112*0.2+AG112*0.8</f>
        <v>38.283507</v>
      </c>
      <c r="AG112">
        <f>AG108</f>
        <v>39.060246666666664</v>
      </c>
      <c r="AH112">
        <f>AG112*0.8+AL112*0.2</f>
        <v>38.453997333333334</v>
      </c>
      <c r="AI112">
        <f>AG112*0.6+AL112*0.4</f>
        <v>37.847748000000003</v>
      </c>
      <c r="AJ112">
        <f>AG112*0.4+AL112*0.6</f>
        <v>37.241498666666665</v>
      </c>
      <c r="AK112">
        <f>AG112*0.2+AL112*0.8</f>
        <v>36.635249333333334</v>
      </c>
      <c r="AL112">
        <f>AL108</f>
        <v>36.029000000000003</v>
      </c>
      <c r="AM112">
        <f>AL112*0.8+AQ112*0.2</f>
        <v>34.799098000000001</v>
      </c>
      <c r="AN112">
        <f>AL112*0.6+AQ112*0.4</f>
        <v>33.569196000000005</v>
      </c>
      <c r="AO112">
        <f>AL112*0.4+AQ112*0.6</f>
        <v>32.339294000000002</v>
      </c>
      <c r="AP112">
        <f>AL112*0.2+AQ112*0.8</f>
        <v>31.109392000000003</v>
      </c>
      <c r="AQ112">
        <f>AQ108</f>
        <v>29.879490000000001</v>
      </c>
      <c r="AR112">
        <f>AQ112*0.8+AV112*0.2</f>
        <v>30.752365000000005</v>
      </c>
      <c r="AS112">
        <f>AQ112*0.6+AV112*0.4</f>
        <v>31.625239999999998</v>
      </c>
      <c r="AT112">
        <f>AQ112*0.4+AV112*0.6</f>
        <v>32.498114999999999</v>
      </c>
      <c r="AU112">
        <f>AQ112*0.2+AV112*0.8</f>
        <v>33.370990000000006</v>
      </c>
      <c r="AV112">
        <f>AV108</f>
        <v>34.243865</v>
      </c>
      <c r="AW112">
        <f>AV112*0.8+BA112*0.2</f>
        <v>33.921755333333337</v>
      </c>
      <c r="AX112">
        <f>AV112*0.6+BA112*0.4</f>
        <v>33.599645666666667</v>
      </c>
      <c r="AY112">
        <f>AV112*0.4+BA112*0.6</f>
        <v>33.277535999999998</v>
      </c>
      <c r="AZ112">
        <f>AV112*0.2+BA112*0.8</f>
        <v>32.955426333333335</v>
      </c>
      <c r="BA112">
        <f>BA108</f>
        <v>32.633316666666666</v>
      </c>
      <c r="BB112">
        <f>BA112*0.8+BF112*0.2</f>
        <v>32.386723666666668</v>
      </c>
      <c r="BC112">
        <f>BA112*0.6+BF112*0.4</f>
        <v>32.140130666666664</v>
      </c>
      <c r="BD112">
        <f>BA112*0.4+BF112*0.6</f>
        <v>31.893537666666667</v>
      </c>
      <c r="BE112">
        <f>BA112*0.2+BF112*0.8</f>
        <v>31.64694466666667</v>
      </c>
      <c r="BF112">
        <f>BF108</f>
        <v>31.400351666666666</v>
      </c>
      <c r="BG112">
        <f>BF112*0.8+BK112*0.2</f>
        <v>31.814424000000002</v>
      </c>
      <c r="BH112">
        <f>BF112*0.6+BK112*0.4</f>
        <v>32.228496333333332</v>
      </c>
      <c r="BI112">
        <f>BF112*0.4+BK112*0.6</f>
        <v>32.642568666666662</v>
      </c>
      <c r="BJ112">
        <f>BF112*0.2+BK112*0.8</f>
        <v>33.056640999999999</v>
      </c>
      <c r="BK112">
        <f>BK108</f>
        <v>33.470713333333329</v>
      </c>
      <c r="BL112">
        <f>BK112*0.8+BP112*0.2</f>
        <v>33.531301666666664</v>
      </c>
      <c r="BM112">
        <f>BK112*0.6+BP112*0.4</f>
        <v>33.591889999999992</v>
      </c>
      <c r="BN112">
        <f>BK112*0.4+BP112*0.6</f>
        <v>33.652478333333335</v>
      </c>
      <c r="BO112">
        <f>BK112*0.2+BP112*0.8</f>
        <v>33.713066666666663</v>
      </c>
      <c r="BP112">
        <f>BP108</f>
        <v>33.773654999999998</v>
      </c>
      <c r="BQ112">
        <f>BP112*0.8+BU112*0.2</f>
        <v>33.740012999999998</v>
      </c>
      <c r="BR112">
        <f>BP112*0.6+BU112*0.4</f>
        <v>33.706370999999997</v>
      </c>
      <c r="BS112">
        <f>BP112*0.4+BU112*0.6</f>
        <v>33.672728999999997</v>
      </c>
      <c r="BT112">
        <f>BP112*0.2+BU112*0.8</f>
        <v>33.639086999999996</v>
      </c>
      <c r="BU112">
        <f>BU108</f>
        <v>33.605444999999996</v>
      </c>
      <c r="BV112">
        <f>BU112*0.8+BZ112*0.2</f>
        <v>32.168390399999993</v>
      </c>
      <c r="BW112">
        <f>BU112*0.6+BZ112*0.4</f>
        <v>30.731335799999997</v>
      </c>
      <c r="BX112">
        <f>BU112*0.4+BZ112*0.6</f>
        <v>29.294281199999997</v>
      </c>
      <c r="BY112">
        <f>BU112*0.2+BZ112*0.8</f>
        <v>27.857226599999997</v>
      </c>
      <c r="BZ112">
        <f>BZ108</f>
        <v>26.420171999999997</v>
      </c>
      <c r="CA112">
        <f>BZ112*0.8+CE112*0.2</f>
        <v>24.446964799999996</v>
      </c>
      <c r="CB112">
        <f>BZ112*0.6+CE112*0.4</f>
        <v>22.473757599999999</v>
      </c>
      <c r="CC112">
        <f>BZ112*0.4+CE112*0.6</f>
        <v>20.500550399999998</v>
      </c>
      <c r="CD112">
        <f>BZ112*0.2+CE112*0.8</f>
        <v>18.527343200000001</v>
      </c>
      <c r="CE112">
        <f>CE108</f>
        <v>16.554136</v>
      </c>
      <c r="CF112">
        <f>CE112*0.8+CJ112*0.2</f>
        <v>16.036937600000002</v>
      </c>
      <c r="CG112">
        <f>CE112*0.6+CJ112*0.4</f>
        <v>15.5197392</v>
      </c>
      <c r="CH112">
        <f>CE112*0.4+CJ112*0.6</f>
        <v>15.0025408</v>
      </c>
      <c r="CI112">
        <f>CE112*0.2+CJ112*0.8</f>
        <v>14.485342400000002</v>
      </c>
      <c r="CJ112">
        <f>CJ108</f>
        <v>13.968144000000001</v>
      </c>
      <c r="CK112">
        <f>CJ112*0.8+CO112*0.2</f>
        <v>13.880796760000003</v>
      </c>
      <c r="CL112">
        <f>CJ112*0.6+CO112*0.4</f>
        <v>13.793449519999999</v>
      </c>
      <c r="CM112">
        <f>CJ112*0.4+CO112*0.6</f>
        <v>13.706102280000001</v>
      </c>
      <c r="CN112">
        <f>CJ112*0.2+CO112*0.8</f>
        <v>13.618755040000002</v>
      </c>
      <c r="CO112">
        <f>CO108</f>
        <v>13.5314078</v>
      </c>
      <c r="CP112">
        <f>CO112*0.8+CT112*0.2</f>
        <v>12.065308920000001</v>
      </c>
      <c r="CQ112">
        <f>CO112*0.6+CT112*0.4</f>
        <v>10.599210040000001</v>
      </c>
      <c r="CR112">
        <f>CO112*0.4+CT112*0.6</f>
        <v>9.1331111600000003</v>
      </c>
      <c r="CS112">
        <f>CO112*0.2+CT112*0.8</f>
        <v>7.6670122799999998</v>
      </c>
      <c r="CT112">
        <f>CT108</f>
        <v>6.2009133999999992</v>
      </c>
      <c r="CU112">
        <f>CT112*0.8+CY112*0.2</f>
        <v>5.8427794000000004</v>
      </c>
      <c r="CV112">
        <f>CT112*0.6+CY112*0.4</f>
        <v>5.4846453999999998</v>
      </c>
      <c r="CW112">
        <f>CT112*0.4+CY112*0.6</f>
        <v>5.1265114000000001</v>
      </c>
      <c r="CX112">
        <f>CT112*0.2+CY112*0.8</f>
        <v>4.7683774000000003</v>
      </c>
      <c r="CY112">
        <f>CY108</f>
        <v>4.4102434000000006</v>
      </c>
      <c r="CZ112">
        <f>CY112*0.8+DD112*0.2</f>
        <v>3.7885496966666672</v>
      </c>
      <c r="DA112">
        <f>CY112*0.6+DD112*0.4</f>
        <v>3.1668559933333333</v>
      </c>
      <c r="DB112">
        <f>CY112*0.4+DD112*0.6</f>
        <v>2.5451622900000004</v>
      </c>
      <c r="DC112">
        <f>CY112*0.2+DD112*0.8</f>
        <v>1.923468586666667</v>
      </c>
      <c r="DD112">
        <f>DD108</f>
        <v>1.3017748833333334</v>
      </c>
      <c r="DE112">
        <f>DD112*0.8+DI112*0.2</f>
        <v>1.3016383900000001</v>
      </c>
      <c r="DF112">
        <f>DD112*0.6+DI112*0.4</f>
        <v>1.3015018966666667</v>
      </c>
      <c r="DG112">
        <f>DD112*0.4+DI112*0.6</f>
        <v>1.3013654033333333</v>
      </c>
      <c r="DH112">
        <f>DD112*0.2+DI112*0.8</f>
        <v>1.3012289100000001</v>
      </c>
      <c r="DI112">
        <f>DI108</f>
        <v>1.3010924166666666</v>
      </c>
      <c r="DJ112">
        <f>DI112*0.8+DN112*0.2</f>
        <v>1.3077366433333335</v>
      </c>
      <c r="DK112">
        <f>DI112*0.6+DN112*0.4</f>
        <v>1.3143808699999999</v>
      </c>
      <c r="DL112">
        <f>DI112*0.4+DN112*0.6</f>
        <v>1.3210250966666668</v>
      </c>
      <c r="DM112">
        <f>DI112*0.2+DN112*0.8</f>
        <v>1.3276693233333334</v>
      </c>
      <c r="DN112">
        <f>DN108</f>
        <v>1.3343135500000001</v>
      </c>
    </row>
    <row r="113" spans="1:142" x14ac:dyDescent="0.25">
      <c r="C113">
        <f>C111/C109</f>
        <v>1.0960869128831878</v>
      </c>
      <c r="D113">
        <f t="shared" ref="D113:BO113" si="16">D111/D109</f>
        <v>1.1329180512051258</v>
      </c>
      <c r="E113">
        <f t="shared" si="16"/>
        <v>1.0899239710375286</v>
      </c>
      <c r="F113">
        <f t="shared" si="16"/>
        <v>1.1002658899013813</v>
      </c>
      <c r="G113">
        <f t="shared" si="16"/>
        <v>1.0258546159154469</v>
      </c>
      <c r="H113">
        <f t="shared" si="16"/>
        <v>0.97758298408055755</v>
      </c>
      <c r="I113">
        <f t="shared" si="16"/>
        <v>1.1333662959309461</v>
      </c>
      <c r="J113">
        <f t="shared" si="16"/>
        <v>1.1553193752180761</v>
      </c>
      <c r="K113">
        <f t="shared" si="16"/>
        <v>1.1653246969989015</v>
      </c>
      <c r="L113">
        <f t="shared" si="16"/>
        <v>1.170517272697577</v>
      </c>
      <c r="M113">
        <f t="shared" si="16"/>
        <v>1.0793795238611257</v>
      </c>
      <c r="N113">
        <f t="shared" si="16"/>
        <v>0.97099345555237826</v>
      </c>
      <c r="O113">
        <f t="shared" si="16"/>
        <v>0.87091222607464802</v>
      </c>
      <c r="P113">
        <f t="shared" si="16"/>
        <v>0.8189221735895289</v>
      </c>
      <c r="Q113">
        <f t="shared" si="16"/>
        <v>0.80840279282931748</v>
      </c>
      <c r="R113">
        <f t="shared" si="16"/>
        <v>0.89893772936849081</v>
      </c>
      <c r="S113">
        <f t="shared" si="16"/>
        <v>0.99434570386900634</v>
      </c>
      <c r="T113">
        <f t="shared" si="16"/>
        <v>1.0537427826916101</v>
      </c>
      <c r="U113">
        <f t="shared" si="16"/>
        <v>0.95004614717449865</v>
      </c>
      <c r="V113">
        <f t="shared" si="16"/>
        <v>0.90755114030954653</v>
      </c>
      <c r="W113">
        <f t="shared" si="16"/>
        <v>0.93617856647841202</v>
      </c>
      <c r="X113">
        <f t="shared" si="16"/>
        <v>0.95145933121901316</v>
      </c>
      <c r="Y113">
        <f t="shared" si="16"/>
        <v>0.98435119451501107</v>
      </c>
      <c r="Z113">
        <f t="shared" si="16"/>
        <v>0.99538624835693035</v>
      </c>
      <c r="AA113">
        <f t="shared" si="16"/>
        <v>0.9518213141730314</v>
      </c>
      <c r="AB113">
        <f t="shared" si="16"/>
        <v>0.9035607173850404</v>
      </c>
      <c r="AC113">
        <f t="shared" si="16"/>
        <v>0.88906081262866488</v>
      </c>
      <c r="AD113">
        <f t="shared" si="16"/>
        <v>0.95260013787032205</v>
      </c>
      <c r="AE113">
        <f t="shared" si="16"/>
        <v>0.9345286293360463</v>
      </c>
      <c r="AF113">
        <f t="shared" si="16"/>
        <v>0.82502134799633853</v>
      </c>
      <c r="AG113">
        <f t="shared" si="16"/>
        <v>0.93642913621390089</v>
      </c>
      <c r="AH113">
        <f t="shared" si="16"/>
        <v>0.92108846281433987</v>
      </c>
      <c r="AI113">
        <f t="shared" si="16"/>
        <v>0.9192402331254248</v>
      </c>
      <c r="AJ113">
        <f t="shared" si="16"/>
        <v>1.0525084021496536</v>
      </c>
      <c r="AK113">
        <f t="shared" si="16"/>
        <v>1.0297987741106529</v>
      </c>
      <c r="AL113">
        <f t="shared" si="16"/>
        <v>0.9973789985712479</v>
      </c>
      <c r="AM113">
        <f t="shared" si="16"/>
        <v>1.0008202104441108</v>
      </c>
      <c r="AN113">
        <f t="shared" si="16"/>
        <v>1.0316945147474832</v>
      </c>
      <c r="AO113">
        <f t="shared" si="16"/>
        <v>1.00621208203774</v>
      </c>
      <c r="AP113">
        <f t="shared" si="16"/>
        <v>1.0232615148921189</v>
      </c>
      <c r="AQ113">
        <f t="shared" si="16"/>
        <v>1.0796544353785247</v>
      </c>
      <c r="AR113">
        <f t="shared" si="16"/>
        <v>1.0680765368849707</v>
      </c>
      <c r="AS113">
        <f t="shared" si="16"/>
        <v>1.0915366580315555</v>
      </c>
      <c r="AT113">
        <f t="shared" si="16"/>
        <v>1.1306128436606255</v>
      </c>
      <c r="AU113">
        <f t="shared" si="16"/>
        <v>1.1337123440081192</v>
      </c>
      <c r="AV113">
        <f t="shared" si="16"/>
        <v>1.1253424024884158</v>
      </c>
      <c r="AW113">
        <f t="shared" si="16"/>
        <v>1.1715545218363033</v>
      </c>
      <c r="AX113">
        <f t="shared" si="16"/>
        <v>1.1540176979019625</v>
      </c>
      <c r="AY113">
        <f t="shared" si="16"/>
        <v>1.1311389849730009</v>
      </c>
      <c r="AZ113">
        <f t="shared" si="16"/>
        <v>1.1107197865349483</v>
      </c>
      <c r="BA113">
        <f t="shared" si="16"/>
        <v>1.0936764571954722</v>
      </c>
      <c r="BB113">
        <f t="shared" si="16"/>
        <v>1.1095947357618063</v>
      </c>
      <c r="BC113">
        <f t="shared" si="16"/>
        <v>1.0755229573032288</v>
      </c>
      <c r="BD113">
        <f t="shared" si="16"/>
        <v>1.1034844701839117</v>
      </c>
      <c r="BE113">
        <f t="shared" si="16"/>
        <v>1.1206711192722443</v>
      </c>
      <c r="BF113">
        <f t="shared" si="16"/>
        <v>1.1203720424630395</v>
      </c>
      <c r="BG113">
        <f t="shared" si="16"/>
        <v>1.1493040142538249</v>
      </c>
      <c r="BH113">
        <f t="shared" si="16"/>
        <v>1.1723867228158376</v>
      </c>
      <c r="BI113">
        <f t="shared" si="16"/>
        <v>1.2100320991207194</v>
      </c>
      <c r="BJ113">
        <f t="shared" si="16"/>
        <v>1.2225058665761097</v>
      </c>
      <c r="BK113">
        <f t="shared" si="16"/>
        <v>1.1838024753550223</v>
      </c>
      <c r="BL113">
        <f t="shared" si="16"/>
        <v>1.1735925912409984</v>
      </c>
      <c r="BM113">
        <f t="shared" si="16"/>
        <v>1.2052609267244634</v>
      </c>
      <c r="BN113">
        <f t="shared" si="16"/>
        <v>1.2168802802852823</v>
      </c>
      <c r="BO113">
        <f t="shared" si="16"/>
        <v>1.2475713646232236</v>
      </c>
      <c r="BP113">
        <f t="shared" ref="BP113:EA113" si="17">BP111/BP109</f>
        <v>1.2139313094951643</v>
      </c>
      <c r="BQ113">
        <f t="shared" si="17"/>
        <v>1.2034749154172819</v>
      </c>
      <c r="BR113">
        <f t="shared" si="17"/>
        <v>1.2145979695531541</v>
      </c>
      <c r="BS113">
        <f t="shared" si="17"/>
        <v>1.2170646335204434</v>
      </c>
      <c r="BT113">
        <f t="shared" si="17"/>
        <v>1.1630306440745317</v>
      </c>
      <c r="BU113">
        <f t="shared" si="17"/>
        <v>1.1833709634199381</v>
      </c>
      <c r="BV113">
        <f t="shared" si="17"/>
        <v>1.1799465555150306</v>
      </c>
      <c r="BW113">
        <f t="shared" si="17"/>
        <v>1.1937400659432245</v>
      </c>
      <c r="BX113">
        <f t="shared" si="17"/>
        <v>1.0746863662375283</v>
      </c>
      <c r="BY113">
        <f t="shared" si="17"/>
        <v>1.0466819041232305</v>
      </c>
      <c r="BZ113">
        <f t="shared" si="17"/>
        <v>1.0387463580626564</v>
      </c>
      <c r="CA113">
        <f t="shared" si="17"/>
        <v>0.92942331340092865</v>
      </c>
      <c r="CB113">
        <f t="shared" si="17"/>
        <v>0.86428992822218287</v>
      </c>
      <c r="CC113">
        <f t="shared" si="17"/>
        <v>0.73304618552825529</v>
      </c>
      <c r="CD113">
        <f t="shared" si="17"/>
        <v>1.0299565842385805</v>
      </c>
      <c r="CE113">
        <f t="shared" si="17"/>
        <v>1.0736248321411928</v>
      </c>
      <c r="CF113">
        <f t="shared" si="17"/>
        <v>1.0853269371757075</v>
      </c>
      <c r="CG113">
        <f t="shared" si="17"/>
        <v>1.235936576080894</v>
      </c>
      <c r="CH113">
        <f t="shared" si="17"/>
        <v>1.3925668393334767</v>
      </c>
      <c r="CI113">
        <f t="shared" si="17"/>
        <v>1.2038486725034396</v>
      </c>
      <c r="CJ113">
        <f t="shared" si="17"/>
        <v>1.2887691253360036</v>
      </c>
      <c r="CK113">
        <f t="shared" si="17"/>
        <v>1.3422587136723454</v>
      </c>
      <c r="CL113">
        <f t="shared" si="17"/>
        <v>1.3048373358475314</v>
      </c>
      <c r="CM113">
        <f t="shared" si="17"/>
        <v>1.3454526425083955</v>
      </c>
      <c r="CN113">
        <f t="shared" si="17"/>
        <v>1.4795911395201307</v>
      </c>
      <c r="CO113">
        <f t="shared" si="17"/>
        <v>1.4134691601477989</v>
      </c>
      <c r="CP113">
        <f t="shared" si="17"/>
        <v>1.3623990226127531</v>
      </c>
      <c r="CQ113">
        <f t="shared" si="17"/>
        <v>1.3851955398577571</v>
      </c>
      <c r="CR113">
        <f t="shared" si="17"/>
        <v>1.4132245494081304</v>
      </c>
      <c r="CS113">
        <f t="shared" si="17"/>
        <v>1.2565210158890476</v>
      </c>
      <c r="CT113">
        <f t="shared" si="17"/>
        <v>0.9668107503332084</v>
      </c>
      <c r="CU113">
        <f t="shared" si="17"/>
        <v>0.95285225130009477</v>
      </c>
      <c r="CV113">
        <f t="shared" si="17"/>
        <v>0.89445254051279033</v>
      </c>
      <c r="CW113">
        <f t="shared" si="17"/>
        <v>0.79155260793676419</v>
      </c>
      <c r="CX113">
        <f t="shared" si="17"/>
        <v>1.1779146515491554</v>
      </c>
      <c r="CY113">
        <f t="shared" si="17"/>
        <v>1.3715567133432192</v>
      </c>
      <c r="CZ113">
        <f t="shared" si="17"/>
        <v>1.4302680061259594</v>
      </c>
      <c r="DA113">
        <f t="shared" si="17"/>
        <v>1.2581268671768562</v>
      </c>
      <c r="DB113">
        <f t="shared" si="17"/>
        <v>0.99249419085954416</v>
      </c>
      <c r="DC113">
        <f t="shared" si="17"/>
        <v>0.7729541588253469</v>
      </c>
      <c r="DD113">
        <f t="shared" si="17"/>
        <v>0.68811833770875541</v>
      </c>
      <c r="DE113">
        <f t="shared" si="17"/>
        <v>0.52820628362840905</v>
      </c>
      <c r="DF113">
        <f t="shared" si="17"/>
        <v>0.54559584378710024</v>
      </c>
      <c r="DG113">
        <f t="shared" si="17"/>
        <v>0.5067742405106298</v>
      </c>
      <c r="DH113">
        <f t="shared" si="17"/>
        <v>0.44243159803001597</v>
      </c>
      <c r="DI113">
        <f t="shared" si="17"/>
        <v>0.54004450570211315</v>
      </c>
      <c r="DJ113">
        <f t="shared" si="17"/>
        <v>0.64813261441472669</v>
      </c>
      <c r="DK113">
        <f t="shared" si="17"/>
        <v>0.70719401052799746</v>
      </c>
      <c r="DL113">
        <f t="shared" si="17"/>
        <v>0.83421689701506829</v>
      </c>
      <c r="DM113">
        <f t="shared" si="17"/>
        <v>0.95347618411069079</v>
      </c>
      <c r="DN113">
        <f t="shared" si="17"/>
        <v>1.1153686527681108</v>
      </c>
      <c r="DO113">
        <f t="shared" si="17"/>
        <v>1.163604465798209</v>
      </c>
      <c r="DP113">
        <f t="shared" si="17"/>
        <v>1.1277462241906087</v>
      </c>
      <c r="DQ113">
        <f t="shared" si="17"/>
        <v>1.20030965733224</v>
      </c>
      <c r="DR113">
        <f t="shared" si="17"/>
        <v>1.2856562119554182</v>
      </c>
      <c r="DS113">
        <f t="shared" si="17"/>
        <v>1.5129827070325594</v>
      </c>
      <c r="DT113">
        <f t="shared" si="17"/>
        <v>1.5398729026708815</v>
      </c>
      <c r="DU113">
        <f t="shared" si="17"/>
        <v>1.5557176955720649</v>
      </c>
      <c r="DV113">
        <f t="shared" si="17"/>
        <v>1.5045913793219441</v>
      </c>
      <c r="DW113">
        <f t="shared" si="17"/>
        <v>1.4911054885946513</v>
      </c>
      <c r="DX113">
        <f t="shared" si="17"/>
        <v>1.5223710150747387</v>
      </c>
      <c r="DY113">
        <f t="shared" si="17"/>
        <v>1.3654117201686438</v>
      </c>
      <c r="DZ113">
        <f t="shared" si="17"/>
        <v>1.3447681235592461</v>
      </c>
      <c r="EA113">
        <f t="shared" si="17"/>
        <v>1.3986505524728166</v>
      </c>
      <c r="EB113">
        <f t="shared" ref="EB113:EL113" si="18">EB111/EB109</f>
        <v>1.3269600353945428</v>
      </c>
      <c r="EC113">
        <f t="shared" si="18"/>
        <v>1.5813168212331929</v>
      </c>
      <c r="ED113">
        <f t="shared" si="18"/>
        <v>1.5577940231805927</v>
      </c>
      <c r="EE113">
        <f t="shared" si="18"/>
        <v>1.4353733435209781</v>
      </c>
      <c r="EF113">
        <f t="shared" si="18"/>
        <v>1.3178003574379766</v>
      </c>
      <c r="EG113">
        <f t="shared" si="18"/>
        <v>1.274083367621494</v>
      </c>
      <c r="EH113">
        <f t="shared" si="18"/>
        <v>1.2682744921389359</v>
      </c>
      <c r="EI113">
        <f t="shared" si="18"/>
        <v>1.1567426603120536</v>
      </c>
      <c r="EJ113">
        <f t="shared" si="18"/>
        <v>1.1447668760422693</v>
      </c>
      <c r="EK113">
        <f t="shared" si="18"/>
        <v>1.1424070723813446</v>
      </c>
      <c r="EL113">
        <f t="shared" si="18"/>
        <v>1.1149753445388322</v>
      </c>
    </row>
    <row r="114" spans="1:142" x14ac:dyDescent="0.25">
      <c r="B114">
        <f>SUM(C114:EN114)</f>
        <v>140</v>
      </c>
      <c r="C114">
        <f>IF(C113=D113,0,1)</f>
        <v>1</v>
      </c>
      <c r="D114">
        <f t="shared" ref="D114:BO114" si="19">IF(D113=E113,0,1)</f>
        <v>1</v>
      </c>
      <c r="E114">
        <f t="shared" si="19"/>
        <v>1</v>
      </c>
      <c r="F114">
        <f t="shared" si="19"/>
        <v>1</v>
      </c>
      <c r="G114">
        <f t="shared" si="19"/>
        <v>1</v>
      </c>
      <c r="H114">
        <f t="shared" si="19"/>
        <v>1</v>
      </c>
      <c r="I114">
        <f t="shared" si="19"/>
        <v>1</v>
      </c>
      <c r="J114">
        <f t="shared" si="19"/>
        <v>1</v>
      </c>
      <c r="K114">
        <f t="shared" si="19"/>
        <v>1</v>
      </c>
      <c r="L114">
        <f t="shared" si="19"/>
        <v>1</v>
      </c>
      <c r="M114">
        <f t="shared" si="19"/>
        <v>1</v>
      </c>
      <c r="N114">
        <f t="shared" si="19"/>
        <v>1</v>
      </c>
      <c r="O114">
        <f t="shared" si="19"/>
        <v>1</v>
      </c>
      <c r="P114">
        <f t="shared" si="19"/>
        <v>1</v>
      </c>
      <c r="Q114">
        <f t="shared" si="19"/>
        <v>1</v>
      </c>
      <c r="R114">
        <f t="shared" si="19"/>
        <v>1</v>
      </c>
      <c r="S114">
        <f t="shared" si="19"/>
        <v>1</v>
      </c>
      <c r="T114">
        <f t="shared" si="19"/>
        <v>1</v>
      </c>
      <c r="U114">
        <f t="shared" si="19"/>
        <v>1</v>
      </c>
      <c r="V114">
        <f t="shared" si="19"/>
        <v>1</v>
      </c>
      <c r="W114">
        <f t="shared" si="19"/>
        <v>1</v>
      </c>
      <c r="X114">
        <f t="shared" si="19"/>
        <v>1</v>
      </c>
      <c r="Y114">
        <f t="shared" si="19"/>
        <v>1</v>
      </c>
      <c r="Z114">
        <f t="shared" si="19"/>
        <v>1</v>
      </c>
      <c r="AA114">
        <f t="shared" si="19"/>
        <v>1</v>
      </c>
      <c r="AB114">
        <f t="shared" si="19"/>
        <v>1</v>
      </c>
      <c r="AC114">
        <f t="shared" si="19"/>
        <v>1</v>
      </c>
      <c r="AD114">
        <f t="shared" si="19"/>
        <v>1</v>
      </c>
      <c r="AE114">
        <f t="shared" si="19"/>
        <v>1</v>
      </c>
      <c r="AF114">
        <f t="shared" si="19"/>
        <v>1</v>
      </c>
      <c r="AG114">
        <f t="shared" si="19"/>
        <v>1</v>
      </c>
      <c r="AH114">
        <f t="shared" si="19"/>
        <v>1</v>
      </c>
      <c r="AI114">
        <f t="shared" si="19"/>
        <v>1</v>
      </c>
      <c r="AJ114">
        <f t="shared" si="19"/>
        <v>1</v>
      </c>
      <c r="AK114">
        <f t="shared" si="19"/>
        <v>1</v>
      </c>
      <c r="AL114">
        <f t="shared" si="19"/>
        <v>1</v>
      </c>
      <c r="AM114">
        <f t="shared" si="19"/>
        <v>1</v>
      </c>
      <c r="AN114">
        <f t="shared" si="19"/>
        <v>1</v>
      </c>
      <c r="AO114">
        <f t="shared" si="19"/>
        <v>1</v>
      </c>
      <c r="AP114">
        <f t="shared" si="19"/>
        <v>1</v>
      </c>
      <c r="AQ114">
        <f t="shared" si="19"/>
        <v>1</v>
      </c>
      <c r="AR114">
        <f t="shared" si="19"/>
        <v>1</v>
      </c>
      <c r="AS114">
        <f t="shared" si="19"/>
        <v>1</v>
      </c>
      <c r="AT114">
        <f t="shared" si="19"/>
        <v>1</v>
      </c>
      <c r="AU114">
        <f t="shared" si="19"/>
        <v>1</v>
      </c>
      <c r="AV114">
        <f t="shared" si="19"/>
        <v>1</v>
      </c>
      <c r="AW114">
        <f t="shared" si="19"/>
        <v>1</v>
      </c>
      <c r="AX114">
        <f t="shared" si="19"/>
        <v>1</v>
      </c>
      <c r="AY114">
        <f t="shared" si="19"/>
        <v>1</v>
      </c>
      <c r="AZ114">
        <f t="shared" si="19"/>
        <v>1</v>
      </c>
      <c r="BA114">
        <f t="shared" si="19"/>
        <v>1</v>
      </c>
      <c r="BB114">
        <f t="shared" si="19"/>
        <v>1</v>
      </c>
      <c r="BC114">
        <f t="shared" si="19"/>
        <v>1</v>
      </c>
      <c r="BD114">
        <f t="shared" si="19"/>
        <v>1</v>
      </c>
      <c r="BE114">
        <f t="shared" si="19"/>
        <v>1</v>
      </c>
      <c r="BF114">
        <f t="shared" si="19"/>
        <v>1</v>
      </c>
      <c r="BG114">
        <f t="shared" si="19"/>
        <v>1</v>
      </c>
      <c r="BH114">
        <f t="shared" si="19"/>
        <v>1</v>
      </c>
      <c r="BI114">
        <f t="shared" si="19"/>
        <v>1</v>
      </c>
      <c r="BJ114">
        <f t="shared" si="19"/>
        <v>1</v>
      </c>
      <c r="BK114">
        <f t="shared" si="19"/>
        <v>1</v>
      </c>
      <c r="BL114">
        <f t="shared" si="19"/>
        <v>1</v>
      </c>
      <c r="BM114">
        <f t="shared" si="19"/>
        <v>1</v>
      </c>
      <c r="BN114">
        <f t="shared" si="19"/>
        <v>1</v>
      </c>
      <c r="BO114">
        <f t="shared" si="19"/>
        <v>1</v>
      </c>
      <c r="BP114">
        <f t="shared" ref="BP114:DN114" si="20">IF(BP113=BQ113,0,1)</f>
        <v>1</v>
      </c>
      <c r="BQ114">
        <f t="shared" si="20"/>
        <v>1</v>
      </c>
      <c r="BR114">
        <f t="shared" si="20"/>
        <v>1</v>
      </c>
      <c r="BS114">
        <f t="shared" si="20"/>
        <v>1</v>
      </c>
      <c r="BT114">
        <f t="shared" si="20"/>
        <v>1</v>
      </c>
      <c r="BU114">
        <f t="shared" si="20"/>
        <v>1</v>
      </c>
      <c r="BV114">
        <f t="shared" si="20"/>
        <v>1</v>
      </c>
      <c r="BW114">
        <f t="shared" si="20"/>
        <v>1</v>
      </c>
      <c r="BX114">
        <f t="shared" si="20"/>
        <v>1</v>
      </c>
      <c r="BY114">
        <f t="shared" si="20"/>
        <v>1</v>
      </c>
      <c r="BZ114">
        <f t="shared" si="20"/>
        <v>1</v>
      </c>
      <c r="CA114">
        <f t="shared" si="20"/>
        <v>1</v>
      </c>
      <c r="CB114">
        <f t="shared" si="20"/>
        <v>1</v>
      </c>
      <c r="CC114">
        <f t="shared" si="20"/>
        <v>1</v>
      </c>
      <c r="CD114">
        <f t="shared" si="20"/>
        <v>1</v>
      </c>
      <c r="CE114">
        <f t="shared" si="20"/>
        <v>1</v>
      </c>
      <c r="CF114">
        <f t="shared" si="20"/>
        <v>1</v>
      </c>
      <c r="CG114">
        <f t="shared" si="20"/>
        <v>1</v>
      </c>
      <c r="CH114">
        <f t="shared" si="20"/>
        <v>1</v>
      </c>
      <c r="CI114">
        <f t="shared" si="20"/>
        <v>1</v>
      </c>
      <c r="CJ114">
        <f t="shared" si="20"/>
        <v>1</v>
      </c>
      <c r="CK114">
        <f t="shared" si="20"/>
        <v>1</v>
      </c>
      <c r="CL114">
        <f t="shared" si="20"/>
        <v>1</v>
      </c>
      <c r="CM114">
        <f t="shared" si="20"/>
        <v>1</v>
      </c>
      <c r="CN114">
        <f t="shared" si="20"/>
        <v>1</v>
      </c>
      <c r="CO114">
        <f t="shared" si="20"/>
        <v>1</v>
      </c>
      <c r="CP114">
        <f t="shared" si="20"/>
        <v>1</v>
      </c>
      <c r="CQ114">
        <f t="shared" si="20"/>
        <v>1</v>
      </c>
      <c r="CR114">
        <f t="shared" si="20"/>
        <v>1</v>
      </c>
      <c r="CS114">
        <f t="shared" si="20"/>
        <v>1</v>
      </c>
      <c r="CT114">
        <f t="shared" si="20"/>
        <v>1</v>
      </c>
      <c r="CU114">
        <f t="shared" si="20"/>
        <v>1</v>
      </c>
      <c r="CV114">
        <f t="shared" si="20"/>
        <v>1</v>
      </c>
      <c r="CW114">
        <f t="shared" si="20"/>
        <v>1</v>
      </c>
      <c r="CX114">
        <f t="shared" si="20"/>
        <v>1</v>
      </c>
      <c r="CY114">
        <f t="shared" si="20"/>
        <v>1</v>
      </c>
      <c r="CZ114">
        <f t="shared" si="20"/>
        <v>1</v>
      </c>
      <c r="DA114">
        <f t="shared" si="20"/>
        <v>1</v>
      </c>
      <c r="DB114">
        <f t="shared" si="20"/>
        <v>1</v>
      </c>
      <c r="DC114">
        <f t="shared" si="20"/>
        <v>1</v>
      </c>
      <c r="DD114">
        <f t="shared" si="20"/>
        <v>1</v>
      </c>
      <c r="DE114">
        <f t="shared" si="20"/>
        <v>1</v>
      </c>
      <c r="DF114">
        <f t="shared" si="20"/>
        <v>1</v>
      </c>
      <c r="DG114">
        <f t="shared" si="20"/>
        <v>1</v>
      </c>
      <c r="DH114">
        <f t="shared" si="20"/>
        <v>1</v>
      </c>
      <c r="DI114">
        <f t="shared" si="20"/>
        <v>1</v>
      </c>
      <c r="DJ114">
        <f t="shared" si="20"/>
        <v>1</v>
      </c>
      <c r="DK114">
        <f t="shared" si="20"/>
        <v>1</v>
      </c>
      <c r="DL114">
        <f t="shared" si="20"/>
        <v>1</v>
      </c>
      <c r="DM114">
        <f t="shared" si="20"/>
        <v>1</v>
      </c>
      <c r="DN114">
        <f t="shared" si="20"/>
        <v>1</v>
      </c>
      <c r="DO114">
        <f t="shared" ref="DO114:EL114" si="21">IF(DO113=DP113,0,1)</f>
        <v>1</v>
      </c>
      <c r="DP114">
        <f t="shared" si="21"/>
        <v>1</v>
      </c>
      <c r="DQ114">
        <f t="shared" si="21"/>
        <v>1</v>
      </c>
      <c r="DR114">
        <f t="shared" si="21"/>
        <v>1</v>
      </c>
      <c r="DS114">
        <f t="shared" si="21"/>
        <v>1</v>
      </c>
      <c r="DT114">
        <f t="shared" si="21"/>
        <v>1</v>
      </c>
      <c r="DU114">
        <f t="shared" si="21"/>
        <v>1</v>
      </c>
      <c r="DV114">
        <f t="shared" si="21"/>
        <v>1</v>
      </c>
      <c r="DW114">
        <f t="shared" si="21"/>
        <v>1</v>
      </c>
      <c r="DX114">
        <f t="shared" si="21"/>
        <v>1</v>
      </c>
      <c r="DY114">
        <f t="shared" si="21"/>
        <v>1</v>
      </c>
      <c r="DZ114">
        <f t="shared" si="21"/>
        <v>1</v>
      </c>
      <c r="EA114">
        <f t="shared" si="21"/>
        <v>1</v>
      </c>
      <c r="EB114">
        <f t="shared" si="21"/>
        <v>1</v>
      </c>
      <c r="EC114">
        <f t="shared" si="21"/>
        <v>1</v>
      </c>
      <c r="ED114">
        <f t="shared" si="21"/>
        <v>1</v>
      </c>
      <c r="EE114">
        <f t="shared" si="21"/>
        <v>1</v>
      </c>
      <c r="EF114">
        <f t="shared" si="21"/>
        <v>1</v>
      </c>
      <c r="EG114">
        <f t="shared" si="21"/>
        <v>1</v>
      </c>
      <c r="EH114">
        <f t="shared" si="21"/>
        <v>1</v>
      </c>
      <c r="EI114">
        <f t="shared" si="21"/>
        <v>1</v>
      </c>
      <c r="EJ114">
        <f t="shared" si="21"/>
        <v>1</v>
      </c>
      <c r="EK114">
        <f t="shared" si="21"/>
        <v>1</v>
      </c>
      <c r="EL114">
        <f t="shared" si="21"/>
        <v>1</v>
      </c>
    </row>
    <row r="116" spans="1:142" x14ac:dyDescent="0.25">
      <c r="C116">
        <v>1842</v>
      </c>
      <c r="D116">
        <v>1847</v>
      </c>
      <c r="E116">
        <v>1852</v>
      </c>
      <c r="F116">
        <v>1857</v>
      </c>
      <c r="G116">
        <v>1862</v>
      </c>
      <c r="H116">
        <v>1867</v>
      </c>
      <c r="I116">
        <v>1872</v>
      </c>
      <c r="J116">
        <v>1877</v>
      </c>
      <c r="K116">
        <v>1882</v>
      </c>
      <c r="L116">
        <v>1887</v>
      </c>
      <c r="M116">
        <v>1892</v>
      </c>
      <c r="N116">
        <v>1897</v>
      </c>
      <c r="O116">
        <v>1902</v>
      </c>
      <c r="P116">
        <v>1907</v>
      </c>
      <c r="Q116">
        <v>1912</v>
      </c>
      <c r="R116">
        <v>1922</v>
      </c>
      <c r="S116">
        <v>1927</v>
      </c>
      <c r="T116">
        <v>1932</v>
      </c>
      <c r="U116">
        <v>1937</v>
      </c>
      <c r="V116">
        <v>1942</v>
      </c>
      <c r="W116">
        <v>1947</v>
      </c>
      <c r="X116">
        <v>1952</v>
      </c>
      <c r="Y116">
        <v>1957</v>
      </c>
    </row>
    <row r="117" spans="1:142" x14ac:dyDescent="0.25">
      <c r="B117" t="s">
        <v>8</v>
      </c>
      <c r="C117" s="37">
        <v>36.359066038106185</v>
      </c>
      <c r="D117" s="37">
        <v>32.331849285490179</v>
      </c>
      <c r="E117" s="37">
        <v>34.376607010471773</v>
      </c>
      <c r="F117" s="37">
        <v>36.999718166162701</v>
      </c>
      <c r="G117" s="37">
        <v>32.992293246112752</v>
      </c>
      <c r="H117" s="37">
        <v>31.582524408726989</v>
      </c>
      <c r="I117" s="37">
        <v>36.024336560842961</v>
      </c>
      <c r="J117" s="37">
        <v>33.676293158066969</v>
      </c>
      <c r="K117" s="37">
        <v>31.551120736687686</v>
      </c>
      <c r="L117" s="37">
        <v>32.185180578935643</v>
      </c>
      <c r="M117" s="37">
        <v>33.011424299700188</v>
      </c>
      <c r="N117" s="37">
        <v>31.7385528508329</v>
      </c>
      <c r="O117" s="37">
        <v>26.901055492685234</v>
      </c>
      <c r="P117" s="37">
        <v>21.139701002672187</v>
      </c>
      <c r="Q117" s="37">
        <v>15.920467493561858</v>
      </c>
      <c r="R117" s="37">
        <v>7.2911666363825471</v>
      </c>
      <c r="S117" s="37">
        <v>5.618078068216982</v>
      </c>
      <c r="T117" s="37">
        <v>3.2154245640560983</v>
      </c>
      <c r="U117" s="37">
        <v>2.246007441956213</v>
      </c>
      <c r="V117" s="37">
        <v>1.3299102313369608</v>
      </c>
      <c r="W117" s="37">
        <v>1.7446553322582323</v>
      </c>
      <c r="X117" s="37">
        <v>2.1703124714522066</v>
      </c>
      <c r="Y117" s="37">
        <v>2.1135919009450386</v>
      </c>
    </row>
    <row r="118" spans="1:142" x14ac:dyDescent="0.25">
      <c r="B118" t="s">
        <v>9</v>
      </c>
      <c r="C118" s="37">
        <v>34.299999999999997</v>
      </c>
      <c r="D118" s="37">
        <v>31.25</v>
      </c>
      <c r="E118" s="37">
        <v>33.405000000000001</v>
      </c>
      <c r="F118" s="37">
        <v>36.07</v>
      </c>
      <c r="G118" s="37">
        <v>32.229999999999997</v>
      </c>
      <c r="H118" s="37">
        <v>30.71</v>
      </c>
      <c r="I118" s="37">
        <v>33.08</v>
      </c>
      <c r="J118" s="37">
        <v>32.5</v>
      </c>
      <c r="K118" s="37">
        <v>31.65</v>
      </c>
      <c r="L118" s="37">
        <v>35.54</v>
      </c>
      <c r="M118" s="37">
        <v>30.45</v>
      </c>
      <c r="N118" s="37">
        <v>33.893000000000001</v>
      </c>
      <c r="O118" s="37">
        <v>24.742000000000001</v>
      </c>
      <c r="P118" s="37">
        <v>19.53</v>
      </c>
      <c r="Q118" s="37">
        <v>18.966999999999999</v>
      </c>
      <c r="R118" s="37">
        <v>6.157</v>
      </c>
      <c r="S118" s="37">
        <v>3.5314999999999999</v>
      </c>
      <c r="T118" s="37">
        <v>2.7736999999999998</v>
      </c>
      <c r="U118" s="37">
        <v>1.2023999999999999</v>
      </c>
      <c r="V118" s="37">
        <v>0.5716</v>
      </c>
      <c r="W118" s="37">
        <v>1.2613000000000001</v>
      </c>
      <c r="X118" s="37">
        <v>1.6530499999999999</v>
      </c>
      <c r="Y118" s="37">
        <v>2.3256700000000001</v>
      </c>
    </row>
    <row r="119" spans="1:142" x14ac:dyDescent="0.25">
      <c r="B119" t="s">
        <v>454</v>
      </c>
      <c r="C119" s="37">
        <v>34.018684169754906</v>
      </c>
      <c r="D119" s="37">
        <v>32.443341967957572</v>
      </c>
      <c r="E119" s="37">
        <v>34.677983959571527</v>
      </c>
      <c r="F119" s="37">
        <v>37.029159792512374</v>
      </c>
      <c r="G119" s="37">
        <v>34.603623179671537</v>
      </c>
      <c r="H119" s="37">
        <v>33.179829843829403</v>
      </c>
      <c r="I119" s="37">
        <v>36.682971338662512</v>
      </c>
      <c r="J119" s="37">
        <v>33.663114284384839</v>
      </c>
      <c r="K119" s="37">
        <v>30.67654129933247</v>
      </c>
      <c r="L119" s="37">
        <v>33.435823935133534</v>
      </c>
      <c r="M119" s="37">
        <v>33.002807252417348</v>
      </c>
      <c r="N119" s="37">
        <v>31.28482283683336</v>
      </c>
      <c r="O119" s="37">
        <v>25.500158632502369</v>
      </c>
      <c r="P119" s="37">
        <v>20.269472537341276</v>
      </c>
      <c r="Q119" s="37">
        <v>15.446487808958723</v>
      </c>
      <c r="R119" s="37">
        <v>7.0980287670605708</v>
      </c>
      <c r="S119" s="37">
        <v>5.3719276118215191</v>
      </c>
      <c r="T119" s="37">
        <v>3.1697170962884269</v>
      </c>
      <c r="U119" s="37">
        <v>2.2602534484607344</v>
      </c>
      <c r="V119" s="37">
        <v>1.2426547435987887</v>
      </c>
      <c r="W119" s="37">
        <v>1.5032555479219138</v>
      </c>
      <c r="X119" s="37">
        <v>1.8800556464373066</v>
      </c>
      <c r="Y119" s="37">
        <v>1.782253888211168</v>
      </c>
    </row>
    <row r="120" spans="1:142" x14ac:dyDescent="0.25">
      <c r="B120" t="s">
        <v>455</v>
      </c>
      <c r="C120" s="37">
        <v>32.295000000000002</v>
      </c>
      <c r="D120" s="37">
        <v>30.596</v>
      </c>
      <c r="E120" s="37">
        <v>32.067</v>
      </c>
      <c r="F120" s="37">
        <v>34.542999999999999</v>
      </c>
      <c r="G120" s="37">
        <v>30.469000000000001</v>
      </c>
      <c r="H120" s="37">
        <v>30.451000000000001</v>
      </c>
      <c r="I120" s="37">
        <v>28.172999999999998</v>
      </c>
      <c r="J120" s="37">
        <v>30.978000000000002</v>
      </c>
      <c r="K120" s="37">
        <v>29.914000000000001</v>
      </c>
      <c r="L120" s="37">
        <v>37.113</v>
      </c>
      <c r="M120" s="37">
        <v>33.027999999999999</v>
      </c>
      <c r="N120" s="37">
        <v>32.683</v>
      </c>
      <c r="O120" s="37">
        <v>19.774999999999999</v>
      </c>
      <c r="P120" s="37">
        <v>18.117999999999999</v>
      </c>
      <c r="Q120" s="37">
        <v>20.013000000000002</v>
      </c>
      <c r="R120" s="37">
        <v>3.6093000000000002</v>
      </c>
      <c r="S120" s="37">
        <v>2.5041000000000002</v>
      </c>
      <c r="T120" s="37">
        <v>3.1901999999999999</v>
      </c>
      <c r="U120" s="37">
        <v>1.0260499999999999</v>
      </c>
      <c r="V120" s="37">
        <v>0.48487000000000002</v>
      </c>
      <c r="W120" s="37">
        <v>0.82828000000000002</v>
      </c>
      <c r="X120" s="37">
        <v>0.94569999999999999</v>
      </c>
      <c r="Y120" s="37">
        <v>1.6878</v>
      </c>
    </row>
    <row r="122" spans="1:142" x14ac:dyDescent="0.25">
      <c r="C122">
        <f>C118/C117</f>
        <v>0.94336856628967913</v>
      </c>
      <c r="D122">
        <f t="shared" ref="D122:Y122" si="22">D118/D117</f>
        <v>0.96653920795134696</v>
      </c>
      <c r="E122">
        <f t="shared" si="22"/>
        <v>0.97173639009295476</v>
      </c>
      <c r="F122">
        <f t="shared" si="22"/>
        <v>0.97487229059455505</v>
      </c>
      <c r="G122">
        <f t="shared" si="22"/>
        <v>0.97689480872316836</v>
      </c>
      <c r="H122">
        <f t="shared" si="22"/>
        <v>0.9723731897604142</v>
      </c>
      <c r="I122">
        <f t="shared" si="22"/>
        <v>0.91826812533049285</v>
      </c>
      <c r="J122">
        <f t="shared" si="22"/>
        <v>0.96507058682065205</v>
      </c>
      <c r="K122">
        <f t="shared" si="22"/>
        <v>1.0031339382248103</v>
      </c>
      <c r="L122">
        <f t="shared" si="22"/>
        <v>1.1042349106240528</v>
      </c>
      <c r="M122">
        <f t="shared" si="22"/>
        <v>0.92240794349114308</v>
      </c>
      <c r="N122">
        <f t="shared" si="22"/>
        <v>1.0678810769757754</v>
      </c>
      <c r="O122">
        <f t="shared" si="22"/>
        <v>0.91974086320619242</v>
      </c>
      <c r="P122">
        <f t="shared" si="22"/>
        <v>0.92385412629683317</v>
      </c>
      <c r="Q122">
        <f t="shared" si="22"/>
        <v>1.1913594878837659</v>
      </c>
      <c r="R122">
        <f t="shared" si="22"/>
        <v>0.84444647983724386</v>
      </c>
      <c r="S122">
        <f t="shared" si="22"/>
        <v>0.62859575056079586</v>
      </c>
      <c r="T122">
        <f t="shared" si="22"/>
        <v>0.86262325386390504</v>
      </c>
      <c r="U122">
        <f t="shared" si="22"/>
        <v>0.53534996257747991</v>
      </c>
      <c r="V122">
        <f t="shared" si="22"/>
        <v>0.42980344577496005</v>
      </c>
      <c r="W122">
        <f t="shared" si="22"/>
        <v>0.72295081823835605</v>
      </c>
      <c r="X122">
        <f t="shared" si="22"/>
        <v>0.76166451685821335</v>
      </c>
      <c r="Y122">
        <f t="shared" si="22"/>
        <v>1.1003401361256808</v>
      </c>
    </row>
    <row r="123" spans="1:142" x14ac:dyDescent="0.25">
      <c r="C123">
        <f>C120/C119</f>
        <v>0.94933125099272986</v>
      </c>
      <c r="D123">
        <f t="shared" ref="D123:Y123" si="23">D120/D119</f>
        <v>0.94305944283477072</v>
      </c>
      <c r="E123">
        <f t="shared" si="23"/>
        <v>0.92470773495323488</v>
      </c>
      <c r="F123">
        <f t="shared" si="23"/>
        <v>0.93285940576445114</v>
      </c>
      <c r="G123">
        <f t="shared" si="23"/>
        <v>0.88051473228096855</v>
      </c>
      <c r="H123">
        <f t="shared" si="23"/>
        <v>0.91775636413226225</v>
      </c>
      <c r="I123">
        <f t="shared" si="23"/>
        <v>0.76801303089389283</v>
      </c>
      <c r="J123">
        <f t="shared" si="23"/>
        <v>0.92023571373399726</v>
      </c>
      <c r="K123">
        <f t="shared" si="23"/>
        <v>0.97514252692662384</v>
      </c>
      <c r="L123">
        <f t="shared" si="23"/>
        <v>1.1099771332688046</v>
      </c>
      <c r="M123">
        <f t="shared" si="23"/>
        <v>1.0007633516564203</v>
      </c>
      <c r="N123">
        <f t="shared" si="23"/>
        <v>1.0446918676976009</v>
      </c>
      <c r="O123">
        <f t="shared" si="23"/>
        <v>0.77548537187509436</v>
      </c>
      <c r="P123">
        <f t="shared" si="23"/>
        <v>0.89385651089944529</v>
      </c>
      <c r="Q123">
        <f t="shared" si="23"/>
        <v>1.2956343375607218</v>
      </c>
      <c r="R123">
        <f t="shared" si="23"/>
        <v>0.50849328996093657</v>
      </c>
      <c r="S123">
        <f t="shared" si="23"/>
        <v>0.46614552185875552</v>
      </c>
      <c r="T123">
        <f t="shared" si="23"/>
        <v>1.0064620605212866</v>
      </c>
      <c r="U123">
        <f t="shared" si="23"/>
        <v>0.45395351600890377</v>
      </c>
      <c r="V123">
        <f t="shared" si="23"/>
        <v>0.39018882959863244</v>
      </c>
      <c r="W123">
        <f t="shared" si="23"/>
        <v>0.55099081533077088</v>
      </c>
      <c r="X123">
        <f t="shared" si="23"/>
        <v>0.50301702600776499</v>
      </c>
      <c r="Y123">
        <f t="shared" si="23"/>
        <v>0.94700312405772302</v>
      </c>
    </row>
    <row r="127" spans="1:142" x14ac:dyDescent="0.25">
      <c r="A127" t="s">
        <v>443</v>
      </c>
    </row>
    <row r="128" spans="1:142" x14ac:dyDescent="0.25">
      <c r="C128">
        <v>1852</v>
      </c>
      <c r="D128">
        <v>1853</v>
      </c>
      <c r="E128">
        <v>1854</v>
      </c>
      <c r="F128">
        <v>1855</v>
      </c>
      <c r="G128">
        <v>1856</v>
      </c>
      <c r="H128">
        <v>1857</v>
      </c>
      <c r="I128">
        <v>1858</v>
      </c>
      <c r="J128">
        <v>1859</v>
      </c>
      <c r="K128">
        <v>1860</v>
      </c>
      <c r="L128">
        <v>1861</v>
      </c>
      <c r="M128">
        <v>1862</v>
      </c>
      <c r="N128">
        <v>1863</v>
      </c>
      <c r="O128">
        <v>1864</v>
      </c>
      <c r="P128">
        <v>1865</v>
      </c>
      <c r="Q128">
        <v>1866</v>
      </c>
      <c r="R128">
        <v>1867</v>
      </c>
      <c r="S128">
        <v>1868</v>
      </c>
      <c r="T128">
        <v>1869</v>
      </c>
      <c r="U128">
        <v>1870</v>
      </c>
      <c r="V128">
        <v>1871</v>
      </c>
      <c r="W128">
        <v>1872</v>
      </c>
      <c r="X128">
        <v>1873</v>
      </c>
      <c r="Y128">
        <v>1874</v>
      </c>
      <c r="Z128">
        <v>1875</v>
      </c>
      <c r="AA128">
        <v>1876</v>
      </c>
      <c r="AB128">
        <v>1877</v>
      </c>
      <c r="AC128">
        <v>1878</v>
      </c>
      <c r="AD128">
        <v>1879</v>
      </c>
      <c r="AE128">
        <v>1880</v>
      </c>
      <c r="AF128">
        <v>1881</v>
      </c>
    </row>
    <row r="129" spans="2:32" x14ac:dyDescent="0.25">
      <c r="B129" t="s">
        <v>442</v>
      </c>
      <c r="C129">
        <v>32.569277147988522</v>
      </c>
      <c r="D129">
        <v>31.787284025373392</v>
      </c>
      <c r="E129">
        <v>31.395638937741481</v>
      </c>
      <c r="F129">
        <v>31.550610651866339</v>
      </c>
      <c r="G129">
        <v>30.577043484524005</v>
      </c>
      <c r="H129">
        <v>34.535834670247041</v>
      </c>
      <c r="I129">
        <v>32.095383043362659</v>
      </c>
      <c r="J129">
        <v>32.869053700432808</v>
      </c>
      <c r="K129">
        <v>32.336471522550994</v>
      </c>
      <c r="L129">
        <v>33.975820484239783</v>
      </c>
      <c r="M129">
        <v>33.810770657622498</v>
      </c>
      <c r="N129">
        <v>33.707874143127327</v>
      </c>
      <c r="O129">
        <v>36.117894348174971</v>
      </c>
      <c r="P129">
        <v>36.981308911376374</v>
      </c>
      <c r="Q129">
        <v>35.119519670369471</v>
      </c>
      <c r="R129">
        <v>35.116119843984087</v>
      </c>
      <c r="S129">
        <v>35.114409195370079</v>
      </c>
      <c r="T129">
        <v>34.171588675350471</v>
      </c>
      <c r="U129">
        <v>35.792047162197029</v>
      </c>
      <c r="V129">
        <v>38.377337342027154</v>
      </c>
      <c r="W129">
        <v>38.973990879596187</v>
      </c>
      <c r="X129">
        <v>40.141077638976085</v>
      </c>
      <c r="Y129">
        <v>40.300968443565445</v>
      </c>
      <c r="Z129">
        <v>38.559582744793353</v>
      </c>
      <c r="AA129">
        <v>36.758095724109388</v>
      </c>
      <c r="AB129">
        <v>35.728315544801625</v>
      </c>
      <c r="AC129">
        <v>34.802569305419453</v>
      </c>
      <c r="AD129">
        <v>34.499678300636866</v>
      </c>
      <c r="AE129">
        <v>31.8690151967965</v>
      </c>
      <c r="AF129">
        <v>30.704937390524492</v>
      </c>
    </row>
    <row r="130" spans="2:32" x14ac:dyDescent="0.25">
      <c r="B130" t="s">
        <v>227</v>
      </c>
      <c r="C130">
        <v>32.437866685219525</v>
      </c>
      <c r="D130">
        <v>31.662635307267774</v>
      </c>
      <c r="E130">
        <v>31.2760615028287</v>
      </c>
      <c r="F130">
        <v>31.43414291109562</v>
      </c>
      <c r="G130">
        <v>30.467750557877029</v>
      </c>
      <c r="H130">
        <v>34.416160168627535</v>
      </c>
      <c r="I130">
        <v>31.988164814849906</v>
      </c>
      <c r="J130">
        <v>32.763098819826872</v>
      </c>
      <c r="K130">
        <v>32.236086177564211</v>
      </c>
      <c r="L130">
        <v>33.874303867829887</v>
      </c>
      <c r="M130">
        <v>33.714046723698324</v>
      </c>
      <c r="N130">
        <v>33.615673670812761</v>
      </c>
      <c r="O130">
        <v>36.023574876735694</v>
      </c>
      <c r="P130">
        <v>36.889521719180159</v>
      </c>
      <c r="Q130">
        <v>35.036894009289156</v>
      </c>
      <c r="R130">
        <v>35.037840788578322</v>
      </c>
      <c r="S130">
        <v>35.040370190938148</v>
      </c>
      <c r="T130">
        <v>34.103678252194491</v>
      </c>
      <c r="U130">
        <v>35.725099767055433</v>
      </c>
      <c r="V130">
        <v>38.310202341012356</v>
      </c>
      <c r="W130">
        <v>38.910750943138474</v>
      </c>
      <c r="X130">
        <v>40.081189984427489</v>
      </c>
      <c r="Y130">
        <v>40.246203286364086</v>
      </c>
      <c r="Z130">
        <v>38.512267686569807</v>
      </c>
      <c r="AA130">
        <v>36.717635848602413</v>
      </c>
      <c r="AB130">
        <v>35.693193483463254</v>
      </c>
      <c r="AC130">
        <v>34.772248949810781</v>
      </c>
      <c r="AD130">
        <v>34.473387663717588</v>
      </c>
      <c r="AE130">
        <v>31.848144966940914</v>
      </c>
      <c r="AF130">
        <v>30.687995905441969</v>
      </c>
    </row>
    <row r="131" spans="2:32" x14ac:dyDescent="0.25">
      <c r="B131" t="s">
        <v>226</v>
      </c>
      <c r="C131">
        <v>32.583930000000002</v>
      </c>
      <c r="D131">
        <v>35.317839999999997</v>
      </c>
      <c r="E131">
        <v>38.854669999999999</v>
      </c>
      <c r="F131">
        <v>41.484780000000001</v>
      </c>
      <c r="G131">
        <v>40.688160000000003</v>
      </c>
      <c r="H131">
        <v>42.765520000000002</v>
      </c>
      <c r="I131">
        <v>35.901859999999999</v>
      </c>
      <c r="J131">
        <v>34.669240000000002</v>
      </c>
      <c r="K131">
        <v>37.80198</v>
      </c>
      <c r="L131">
        <v>41.547820000000002</v>
      </c>
      <c r="M131">
        <v>39.965560000000004</v>
      </c>
      <c r="N131">
        <v>39.194989999999997</v>
      </c>
      <c r="O131">
        <v>40.584870000000002</v>
      </c>
      <c r="P131">
        <v>41.084850000000003</v>
      </c>
      <c r="Q131">
        <v>40.792929999999998</v>
      </c>
      <c r="R131">
        <v>43.07253</v>
      </c>
      <c r="S131">
        <v>43.781120000000001</v>
      </c>
      <c r="T131">
        <v>39.771419999999999</v>
      </c>
      <c r="U131">
        <v>42.47099</v>
      </c>
      <c r="V131">
        <v>51.593409999999999</v>
      </c>
      <c r="W131">
        <v>47.866</v>
      </c>
      <c r="X131">
        <v>50.140169999999998</v>
      </c>
      <c r="Y131">
        <v>50.461489999999998</v>
      </c>
      <c r="Z131">
        <v>42.184780000000003</v>
      </c>
      <c r="AA131">
        <v>41.116779999999999</v>
      </c>
      <c r="AB131">
        <v>40.37997</v>
      </c>
      <c r="AC131">
        <v>39.231009999999998</v>
      </c>
      <c r="AD131">
        <v>37.756399999999999</v>
      </c>
      <c r="AE131">
        <v>35.789200000000001</v>
      </c>
      <c r="AF131">
        <v>33.933439999999997</v>
      </c>
    </row>
    <row r="132" spans="2:32" x14ac:dyDescent="0.25">
      <c r="B132" t="s">
        <v>228</v>
      </c>
      <c r="C132">
        <v>34.171605467253592</v>
      </c>
      <c r="D132">
        <v>33.304813882093171</v>
      </c>
      <c r="E132">
        <v>32.849126160756747</v>
      </c>
      <c r="F132">
        <v>32.963888834811861</v>
      </c>
      <c r="G132">
        <v>31.900923399659334</v>
      </c>
      <c r="H132">
        <v>35.910396154741839</v>
      </c>
      <c r="I132">
        <v>33.245133797703524</v>
      </c>
      <c r="J132">
        <v>33.924168469689384</v>
      </c>
      <c r="K132">
        <v>33.252439291660146</v>
      </c>
      <c r="L132">
        <v>34.813314998800308</v>
      </c>
      <c r="M132">
        <v>34.343921323505</v>
      </c>
      <c r="N132">
        <v>33.946642783119302</v>
      </c>
      <c r="O132">
        <v>36.066771544930269</v>
      </c>
      <c r="P132">
        <v>36.603269506032461</v>
      </c>
      <c r="Q132">
        <v>34.454348976706591</v>
      </c>
      <c r="R132">
        <v>34.030499209796901</v>
      </c>
      <c r="S132">
        <v>33.623311101973876</v>
      </c>
      <c r="T132">
        <v>32.32891901549511</v>
      </c>
      <c r="U132">
        <v>33.471124523274298</v>
      </c>
      <c r="V132">
        <v>35.459551642687536</v>
      </c>
      <c r="W132">
        <v>35.648365608591952</v>
      </c>
      <c r="X132">
        <v>36.334766055387838</v>
      </c>
      <c r="Y132">
        <v>36.094132810774347</v>
      </c>
      <c r="Z132">
        <v>34.173002661210134</v>
      </c>
      <c r="AA132">
        <v>32.249660048111025</v>
      </c>
      <c r="AB132">
        <v>31.053374134302274</v>
      </c>
      <c r="AC132">
        <v>29.980287748999064</v>
      </c>
      <c r="AD132">
        <v>29.461909598030026</v>
      </c>
      <c r="AE132">
        <v>26.983915347676529</v>
      </c>
      <c r="AF132">
        <v>25.785545789644026</v>
      </c>
    </row>
    <row r="133" spans="2:32" x14ac:dyDescent="0.25">
      <c r="B133" t="s">
        <v>444</v>
      </c>
      <c r="C133">
        <v>35.714823504009189</v>
      </c>
      <c r="D133">
        <v>34.762254601193327</v>
      </c>
      <c r="E133">
        <v>34.241041907544741</v>
      </c>
      <c r="F133">
        <v>34.313098110336561</v>
      </c>
      <c r="G133">
        <v>33.160721457301598</v>
      </c>
      <c r="H133">
        <v>37.355840581828176</v>
      </c>
      <c r="I133">
        <v>34.612201170937439</v>
      </c>
      <c r="J133">
        <v>35.346879054549831</v>
      </c>
      <c r="K133">
        <v>34.674653327894582</v>
      </c>
      <c r="L133">
        <v>36.3306332933088</v>
      </c>
      <c r="M133">
        <v>36.043764313132186</v>
      </c>
      <c r="N133">
        <v>35.825845652066853</v>
      </c>
      <c r="O133">
        <v>38.27318398655877</v>
      </c>
      <c r="P133">
        <v>39.066379851521894</v>
      </c>
      <c r="Q133">
        <v>36.984518781162933</v>
      </c>
      <c r="R133">
        <v>36.871313102557956</v>
      </c>
      <c r="S133">
        <v>36.762808766161413</v>
      </c>
      <c r="T133">
        <v>35.671743160430054</v>
      </c>
      <c r="U133">
        <v>37.25859875786584</v>
      </c>
      <c r="V133">
        <v>39.833783654357674</v>
      </c>
      <c r="W133">
        <v>40.330159639864284</v>
      </c>
      <c r="X133">
        <v>41.407703597114349</v>
      </c>
      <c r="Y133">
        <v>41.440066378105001</v>
      </c>
      <c r="Z133">
        <v>39.524162979701615</v>
      </c>
      <c r="AA133">
        <v>37.563512109527686</v>
      </c>
      <c r="AB133">
        <v>36.408211527776643</v>
      </c>
      <c r="AC133">
        <v>35.369828513150594</v>
      </c>
      <c r="AD133">
        <v>34.970309345711854</v>
      </c>
      <c r="AE133">
        <v>32.220820319407125</v>
      </c>
      <c r="AF133">
        <v>30.967211285309734</v>
      </c>
    </row>
    <row r="134" spans="2:32" x14ac:dyDescent="0.25">
      <c r="B134" t="s">
        <v>445</v>
      </c>
      <c r="C134">
        <v>32.067</v>
      </c>
      <c r="D134">
        <v>32.067</v>
      </c>
      <c r="E134">
        <v>32.067</v>
      </c>
      <c r="F134">
        <v>32.067</v>
      </c>
      <c r="G134">
        <v>32.067</v>
      </c>
      <c r="H134">
        <v>32.067</v>
      </c>
      <c r="I134">
        <v>32.067</v>
      </c>
      <c r="J134">
        <v>32.067</v>
      </c>
      <c r="K134">
        <v>32.067</v>
      </c>
      <c r="L134">
        <v>32.067</v>
      </c>
      <c r="M134">
        <v>32.067</v>
      </c>
      <c r="N134">
        <v>32.067</v>
      </c>
      <c r="O134">
        <v>32.067</v>
      </c>
      <c r="P134">
        <v>32.067</v>
      </c>
      <c r="Q134">
        <v>32.067</v>
      </c>
      <c r="R134">
        <v>32.067</v>
      </c>
      <c r="S134">
        <v>32.067</v>
      </c>
      <c r="T134">
        <v>32.067</v>
      </c>
      <c r="U134">
        <v>32.067</v>
      </c>
      <c r="V134">
        <v>32.067</v>
      </c>
      <c r="W134">
        <v>32.067</v>
      </c>
      <c r="X134">
        <v>32.067</v>
      </c>
      <c r="Y134">
        <v>32.067</v>
      </c>
      <c r="Z134">
        <v>32.067</v>
      </c>
      <c r="AA134">
        <v>32.067</v>
      </c>
      <c r="AB134">
        <v>32.067</v>
      </c>
      <c r="AC134">
        <v>32.067</v>
      </c>
      <c r="AD134">
        <v>32.067</v>
      </c>
      <c r="AE134">
        <v>32.067</v>
      </c>
      <c r="AF134">
        <v>32.067</v>
      </c>
    </row>
    <row r="135" spans="2:32" x14ac:dyDescent="0.25">
      <c r="B135" t="s">
        <v>229</v>
      </c>
      <c r="C135">
        <v>33.405000000000001</v>
      </c>
      <c r="D135">
        <v>33.405000000000001</v>
      </c>
      <c r="E135">
        <v>33.405000000000001</v>
      </c>
      <c r="F135">
        <v>33.405000000000001</v>
      </c>
      <c r="G135">
        <v>33.405000000000001</v>
      </c>
      <c r="H135">
        <v>33.405000000000001</v>
      </c>
      <c r="I135">
        <v>33.405000000000001</v>
      </c>
      <c r="J135">
        <v>33.405000000000001</v>
      </c>
      <c r="K135">
        <v>33.405000000000001</v>
      </c>
      <c r="L135">
        <v>33.405000000000001</v>
      </c>
      <c r="M135">
        <v>33.405000000000001</v>
      </c>
      <c r="N135">
        <v>33.405000000000001</v>
      </c>
      <c r="O135">
        <v>33.405000000000001</v>
      </c>
      <c r="P135">
        <v>33.405000000000001</v>
      </c>
      <c r="Q135">
        <v>33.405000000000001</v>
      </c>
      <c r="R135">
        <v>33.405000000000001</v>
      </c>
      <c r="S135">
        <v>33.405000000000001</v>
      </c>
      <c r="T135">
        <v>33.405000000000001</v>
      </c>
      <c r="U135">
        <v>33.405000000000001</v>
      </c>
      <c r="V135">
        <v>33.405000000000001</v>
      </c>
      <c r="W135">
        <v>33.405000000000001</v>
      </c>
      <c r="X135">
        <v>33.405000000000001</v>
      </c>
      <c r="Y135">
        <v>33.405000000000001</v>
      </c>
      <c r="Z135">
        <v>33.405000000000001</v>
      </c>
      <c r="AA135">
        <v>33.405000000000001</v>
      </c>
      <c r="AB135">
        <v>33.405000000000001</v>
      </c>
      <c r="AC135">
        <v>33.405000000000001</v>
      </c>
      <c r="AD135">
        <v>33.405000000000001</v>
      </c>
      <c r="AE135">
        <v>33.405000000000001</v>
      </c>
      <c r="AF135">
        <v>33.405000000000001</v>
      </c>
    </row>
    <row r="136" spans="2:32" x14ac:dyDescent="0.25">
      <c r="B136" t="s">
        <v>446</v>
      </c>
      <c r="C136">
        <v>36.926828552819146</v>
      </c>
      <c r="D136">
        <v>35.904066929646248</v>
      </c>
      <c r="E136">
        <v>35.32875804055594</v>
      </c>
      <c r="F136">
        <v>35.364556674437914</v>
      </c>
      <c r="G136">
        <v>34.139710962600503</v>
      </c>
      <c r="H136">
        <v>38.419734653504605</v>
      </c>
      <c r="I136">
        <v>35.556777197092849</v>
      </c>
      <c r="J136">
        <v>36.272056245891712</v>
      </c>
      <c r="K136">
        <v>35.542895872488693</v>
      </c>
      <c r="L136">
        <v>37.200092311762567</v>
      </c>
      <c r="M136">
        <v>36.862809950488611</v>
      </c>
      <c r="N136">
        <v>36.597291242612634</v>
      </c>
      <c r="O136">
        <v>39.052413952037952</v>
      </c>
      <c r="P136">
        <v>39.813895849589727</v>
      </c>
      <c r="Q136">
        <v>37.647001460545972</v>
      </c>
      <c r="R136">
        <v>37.488771841958808</v>
      </c>
      <c r="S136">
        <v>37.33664637633985</v>
      </c>
      <c r="T136">
        <v>36.187858195393098</v>
      </c>
      <c r="U136">
        <v>37.756731246967782</v>
      </c>
      <c r="V136">
        <v>40.321038121325003</v>
      </c>
      <c r="W136">
        <v>40.775544061381161</v>
      </c>
      <c r="X136">
        <v>41.814284731939352</v>
      </c>
      <c r="Y136">
        <v>41.79538213313451</v>
      </c>
      <c r="Z136">
        <v>39.814359145240964</v>
      </c>
      <c r="AA136">
        <v>37.79502658328051</v>
      </c>
      <c r="AB136">
        <v>36.592691025732464</v>
      </c>
      <c r="AC136">
        <v>35.512248974670115</v>
      </c>
      <c r="AD136">
        <v>35.07564944975752</v>
      </c>
      <c r="AE136">
        <v>32.2858246921122</v>
      </c>
      <c r="AF136">
        <v>31.00008116780208</v>
      </c>
    </row>
    <row r="138" spans="2:32" x14ac:dyDescent="0.25">
      <c r="C138">
        <f>C133/C129</f>
        <v>1.0965801709914502</v>
      </c>
      <c r="D138">
        <f t="shared" ref="D138:AF138" si="24">D133/D129</f>
        <v>1.0935899579670048</v>
      </c>
      <c r="E138">
        <f t="shared" si="24"/>
        <v>1.0906305164053447</v>
      </c>
      <c r="F138">
        <f t="shared" si="24"/>
        <v>1.0875573372874421</v>
      </c>
      <c r="G138">
        <f t="shared" si="24"/>
        <v>1.0844973116542571</v>
      </c>
      <c r="H138">
        <f t="shared" si="24"/>
        <v>1.0816544884033337</v>
      </c>
      <c r="I138">
        <f t="shared" si="24"/>
        <v>1.0784168278712991</v>
      </c>
      <c r="J138">
        <f t="shared" si="24"/>
        <v>1.0753847487274755</v>
      </c>
      <c r="K138">
        <f t="shared" si="24"/>
        <v>1.0723078831811619</v>
      </c>
      <c r="L138">
        <f t="shared" si="24"/>
        <v>1.0693084898468113</v>
      </c>
      <c r="M138">
        <f t="shared" si="24"/>
        <v>1.0660438556139882</v>
      </c>
      <c r="N138">
        <f t="shared" si="24"/>
        <v>1.0628331380361273</v>
      </c>
      <c r="O138">
        <f t="shared" si="24"/>
        <v>1.0596737345097391</v>
      </c>
      <c r="P138">
        <f t="shared" si="24"/>
        <v>1.0563817507147266</v>
      </c>
      <c r="Q138">
        <f t="shared" si="24"/>
        <v>1.0531043456259732</v>
      </c>
      <c r="R138">
        <f t="shared" si="24"/>
        <v>1.0499825512149958</v>
      </c>
      <c r="S138">
        <f t="shared" si="24"/>
        <v>1.0469436794912295</v>
      </c>
      <c r="T138">
        <f t="shared" si="24"/>
        <v>1.0439006362663412</v>
      </c>
      <c r="U138">
        <f t="shared" si="24"/>
        <v>1.0409742306446712</v>
      </c>
      <c r="V138">
        <f t="shared" si="24"/>
        <v>1.0379506868689288</v>
      </c>
      <c r="W138">
        <f t="shared" si="24"/>
        <v>1.0347967639356657</v>
      </c>
      <c r="X138">
        <f t="shared" si="24"/>
        <v>1.0315543585932132</v>
      </c>
      <c r="Y138">
        <f t="shared" si="24"/>
        <v>1.0282647782058802</v>
      </c>
      <c r="Z138">
        <f t="shared" si="24"/>
        <v>1.0250153182748978</v>
      </c>
      <c r="AA138">
        <f t="shared" si="24"/>
        <v>1.0219112652478901</v>
      </c>
      <c r="AB138">
        <f t="shared" si="24"/>
        <v>1.0190296120208204</v>
      </c>
      <c r="AC138">
        <f t="shared" si="24"/>
        <v>1.0162993485553611</v>
      </c>
      <c r="AD138">
        <f t="shared" si="24"/>
        <v>1.0136416067701797</v>
      </c>
      <c r="AE138">
        <f t="shared" si="24"/>
        <v>1.0110390961389353</v>
      </c>
      <c r="AF138">
        <f t="shared" si="24"/>
        <v>1.0085417498641824</v>
      </c>
    </row>
    <row r="146" spans="2:25" x14ac:dyDescent="0.25">
      <c r="B146" t="s">
        <v>6</v>
      </c>
      <c r="C146">
        <v>33.785511</v>
      </c>
      <c r="D146">
        <v>32.451447333333334</v>
      </c>
      <c r="E146">
        <v>34.686672333333341</v>
      </c>
      <c r="F146">
        <v>37.038511999999997</v>
      </c>
      <c r="G146">
        <v>34.612538999999998</v>
      </c>
      <c r="H146">
        <v>33.188701666666667</v>
      </c>
      <c r="I146">
        <v>36.69309466666666</v>
      </c>
      <c r="J146">
        <v>33.672753000000007</v>
      </c>
      <c r="K146">
        <v>30.685494333333327</v>
      </c>
      <c r="L146">
        <v>33.445820999999995</v>
      </c>
      <c r="M146">
        <v>33.013056333333331</v>
      </c>
      <c r="N146">
        <v>31.294699999999995</v>
      </c>
      <c r="O146">
        <v>25.508239666666672</v>
      </c>
      <c r="P146">
        <v>20.275833333333335</v>
      </c>
      <c r="Q146">
        <v>15.451316333333333</v>
      </c>
      <c r="R146">
        <v>7.1003813999999998</v>
      </c>
      <c r="S146">
        <v>5.3738270666666663</v>
      </c>
      <c r="T146">
        <v>3.1708735666666654</v>
      </c>
      <c r="U146">
        <v>2.2610902666666663</v>
      </c>
      <c r="V146">
        <v>1.2430974666666665</v>
      </c>
      <c r="W146">
        <v>1.4999254333333336</v>
      </c>
      <c r="X146">
        <v>1.8629608333333332</v>
      </c>
      <c r="Y146">
        <v>1.7919856000000003</v>
      </c>
    </row>
    <row r="147" spans="2:25" x14ac:dyDescent="0.25">
      <c r="B147" t="s">
        <v>226</v>
      </c>
      <c r="C147">
        <v>37.316142333333332</v>
      </c>
      <c r="D147">
        <v>32.489899999999999</v>
      </c>
      <c r="E147">
        <v>40.759590333333335</v>
      </c>
      <c r="F147">
        <v>34.532053000000005</v>
      </c>
      <c r="G147">
        <v>33.070677666666676</v>
      </c>
      <c r="H147">
        <v>30.009481666666666</v>
      </c>
      <c r="I147">
        <v>31.598137000000001</v>
      </c>
      <c r="J147">
        <v>29.866659333333327</v>
      </c>
      <c r="K147">
        <v>27.166122666666674</v>
      </c>
      <c r="L147">
        <v>30.31514966666667</v>
      </c>
      <c r="M147">
        <v>29.75726933333333</v>
      </c>
      <c r="N147">
        <v>28.684060333333338</v>
      </c>
      <c r="O147">
        <v>24.359890999999998</v>
      </c>
      <c r="P147">
        <v>19.780742666666672</v>
      </c>
      <c r="Q147">
        <v>15.312709600000007</v>
      </c>
      <c r="R147">
        <v>5.7934773333333336</v>
      </c>
      <c r="S147">
        <v>5.4141677333333327</v>
      </c>
      <c r="T147">
        <v>4.2637832666666666</v>
      </c>
      <c r="U147">
        <v>2.4134551000000006</v>
      </c>
      <c r="V147">
        <v>2.0245329999999999</v>
      </c>
      <c r="W147">
        <v>1.2418962433333331</v>
      </c>
      <c r="X147">
        <v>1.0296512466666665</v>
      </c>
      <c r="Y147">
        <v>1.879291566666667</v>
      </c>
    </row>
    <row r="148" spans="2:25" x14ac:dyDescent="0.25">
      <c r="B148" t="s">
        <v>225</v>
      </c>
      <c r="C148">
        <v>35.259851349963853</v>
      </c>
      <c r="D148">
        <v>32.494802905401258</v>
      </c>
      <c r="E148">
        <v>33.280970996247284</v>
      </c>
      <c r="F148">
        <v>37.004114981183918</v>
      </c>
      <c r="G148">
        <v>38.625507052404309</v>
      </c>
      <c r="H148">
        <v>41.050570369479196</v>
      </c>
      <c r="I148">
        <v>44.102395527389795</v>
      </c>
      <c r="J148">
        <v>41.749987508832049</v>
      </c>
      <c r="K148">
        <v>35.339068552643809</v>
      </c>
      <c r="L148">
        <v>36.742598152661728</v>
      </c>
      <c r="M148">
        <v>34.389998284771004</v>
      </c>
      <c r="N148">
        <v>28.775600395434946</v>
      </c>
      <c r="O148">
        <v>26.817568390676815</v>
      </c>
      <c r="P148">
        <v>22.267992943084657</v>
      </c>
      <c r="Q148">
        <v>20.101692390287283</v>
      </c>
      <c r="R148">
        <v>8.1719075637197616</v>
      </c>
      <c r="S148">
        <v>5.4994451641328963</v>
      </c>
      <c r="T148">
        <v>2.6725489905450477</v>
      </c>
      <c r="U148">
        <v>2.0863311739809127</v>
      </c>
      <c r="V148">
        <v>0.85676963037357912</v>
      </c>
      <c r="W148">
        <v>1.200739433705587</v>
      </c>
      <c r="X148">
        <v>1.4557682997970613</v>
      </c>
      <c r="Y148">
        <v>1.7134640220118038</v>
      </c>
    </row>
    <row r="149" spans="2:25" x14ac:dyDescent="0.25">
      <c r="B149" t="s">
        <v>26</v>
      </c>
      <c r="C149">
        <v>36.359066038106185</v>
      </c>
      <c r="D149">
        <v>32.331849285490179</v>
      </c>
      <c r="E149">
        <v>34.376607010471773</v>
      </c>
      <c r="F149">
        <v>36.999718166162701</v>
      </c>
      <c r="G149">
        <v>32.992293246112752</v>
      </c>
      <c r="H149">
        <v>31.582524408726989</v>
      </c>
      <c r="I149">
        <v>36.024336560842961</v>
      </c>
      <c r="J149">
        <v>33.676293158066969</v>
      </c>
      <c r="K149">
        <v>31.551120736687686</v>
      </c>
      <c r="L149">
        <v>32.185180578935643</v>
      </c>
      <c r="M149">
        <v>33.011424299700188</v>
      </c>
      <c r="N149">
        <v>31.7385528508329</v>
      </c>
      <c r="O149">
        <v>26.901055492685234</v>
      </c>
      <c r="P149">
        <v>21.139701002672187</v>
      </c>
      <c r="Q149">
        <v>15.920467493561858</v>
      </c>
      <c r="R149">
        <v>7.2911666363825471</v>
      </c>
      <c r="S149">
        <v>5.618078068216982</v>
      </c>
      <c r="T149">
        <v>3.2154245640560983</v>
      </c>
      <c r="U149">
        <v>2.246007441956213</v>
      </c>
      <c r="V149">
        <v>1.3299102313369608</v>
      </c>
      <c r="W149">
        <v>1.7446553322582323</v>
      </c>
      <c r="X149">
        <v>2.1703124714522066</v>
      </c>
      <c r="Y149">
        <v>2.1135919009450386</v>
      </c>
    </row>
    <row r="150" spans="2:25" x14ac:dyDescent="0.25">
      <c r="B150">
        <f>MAX(C150:Y150)</f>
        <v>1.6286196813100524</v>
      </c>
      <c r="C150">
        <f>C147/C146</f>
        <v>1.1045013447727143</v>
      </c>
      <c r="D150">
        <f t="shared" ref="D150:Y150" si="25">D147/D146</f>
        <v>1.0011849291734722</v>
      </c>
      <c r="E150">
        <f t="shared" si="25"/>
        <v>1.175079291021065</v>
      </c>
      <c r="F150">
        <f t="shared" si="25"/>
        <v>0.932328301957703</v>
      </c>
      <c r="G150">
        <f t="shared" si="25"/>
        <v>0.95545367725455443</v>
      </c>
      <c r="H150">
        <f t="shared" si="25"/>
        <v>0.9042077622701018</v>
      </c>
      <c r="I150">
        <f t="shared" si="25"/>
        <v>0.86114668950790074</v>
      </c>
      <c r="J150">
        <f t="shared" si="25"/>
        <v>0.88696814701587723</v>
      </c>
      <c r="K150">
        <f t="shared" si="25"/>
        <v>0.88530829490846441</v>
      </c>
      <c r="L150">
        <f t="shared" si="25"/>
        <v>0.90639573974478527</v>
      </c>
      <c r="M150">
        <f t="shared" si="25"/>
        <v>0.90137880700513551</v>
      </c>
      <c r="N150">
        <f t="shared" si="25"/>
        <v>0.91657885627065738</v>
      </c>
      <c r="O150">
        <f t="shared" si="25"/>
        <v>0.95498126559602237</v>
      </c>
      <c r="P150">
        <f t="shared" si="25"/>
        <v>0.97558222843286357</v>
      </c>
      <c r="Q150">
        <f t="shared" si="25"/>
        <v>0.99102945468572745</v>
      </c>
      <c r="R150">
        <f t="shared" si="25"/>
        <v>0.81593889214646043</v>
      </c>
      <c r="S150">
        <f t="shared" si="25"/>
        <v>1.0075068784622594</v>
      </c>
      <c r="T150">
        <f t="shared" si="25"/>
        <v>1.3446714846940133</v>
      </c>
      <c r="U150">
        <f t="shared" si="25"/>
        <v>1.0673855597803943</v>
      </c>
      <c r="V150">
        <f t="shared" si="25"/>
        <v>1.6286196813100524</v>
      </c>
      <c r="W150">
        <f t="shared" si="25"/>
        <v>0.82797198829639573</v>
      </c>
      <c r="X150">
        <f t="shared" si="25"/>
        <v>0.55269613200850076</v>
      </c>
      <c r="Y150">
        <f t="shared" si="25"/>
        <v>1.0487202389721584</v>
      </c>
    </row>
    <row r="151" spans="2:25" x14ac:dyDescent="0.25">
      <c r="B151">
        <f>MIN(C150:Y150)</f>
        <v>0.55269613200850076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I217"/>
  <sheetViews>
    <sheetView workbookViewId="0">
      <pane xSplit="3" ySplit="1" topLeftCell="D39" activePane="bottomRight" state="frozen"/>
      <selection pane="topRight" activeCell="C1" sqref="C1"/>
      <selection pane="bottomLeft" activeCell="A2" sqref="A2"/>
      <selection pane="bottomRight" activeCell="D42" sqref="D42"/>
    </sheetView>
  </sheetViews>
  <sheetFormatPr defaultColWidth="8.85546875" defaultRowHeight="15" x14ac:dyDescent="0.25"/>
  <cols>
    <col min="2" max="2" width="10" bestFit="1" customWidth="1"/>
    <col min="4" max="25" width="8.85546875" customWidth="1"/>
    <col min="26" max="26" width="15" customWidth="1"/>
    <col min="27" max="28" width="5" customWidth="1"/>
    <col min="29" max="29" width="4.42578125" customWidth="1"/>
    <col min="30" max="51" width="5" customWidth="1"/>
    <col min="52" max="73" width="5.42578125" customWidth="1"/>
    <col min="74" max="85" width="6" customWidth="1"/>
    <col min="86" max="102" width="6.28515625" customWidth="1"/>
    <col min="103" max="108" width="6.140625" customWidth="1"/>
  </cols>
  <sheetData>
    <row r="2" spans="1:34" x14ac:dyDescent="0.25">
      <c r="A2" t="s">
        <v>180</v>
      </c>
      <c r="C2" t="s">
        <v>167</v>
      </c>
      <c r="D2" t="s">
        <v>253</v>
      </c>
      <c r="E2" t="s">
        <v>254</v>
      </c>
      <c r="F2" t="s">
        <v>255</v>
      </c>
      <c r="G2" t="s">
        <v>256</v>
      </c>
      <c r="H2" t="s">
        <v>257</v>
      </c>
      <c r="I2" t="s">
        <v>258</v>
      </c>
      <c r="J2" t="s">
        <v>259</v>
      </c>
      <c r="K2" t="s">
        <v>260</v>
      </c>
      <c r="L2" t="s">
        <v>261</v>
      </c>
      <c r="M2" t="s">
        <v>262</v>
      </c>
      <c r="N2" t="s">
        <v>263</v>
      </c>
      <c r="O2" t="s">
        <v>264</v>
      </c>
      <c r="P2" t="s">
        <v>265</v>
      </c>
      <c r="Q2" t="s">
        <v>266</v>
      </c>
      <c r="R2" t="s">
        <v>267</v>
      </c>
      <c r="S2" t="s">
        <v>268</v>
      </c>
      <c r="T2" t="s">
        <v>269</v>
      </c>
      <c r="U2" t="s">
        <v>270</v>
      </c>
      <c r="V2" t="s">
        <v>271</v>
      </c>
      <c r="W2" t="s">
        <v>272</v>
      </c>
      <c r="X2" t="s">
        <v>273</v>
      </c>
      <c r="Y2" t="s">
        <v>274</v>
      </c>
      <c r="Z2" t="s">
        <v>275</v>
      </c>
    </row>
    <row r="3" spans="1:34" x14ac:dyDescent="0.25">
      <c r="C3">
        <v>50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132665.9</v>
      </c>
      <c r="W3">
        <v>0</v>
      </c>
      <c r="X3">
        <v>1033351</v>
      </c>
      <c r="Y3">
        <v>0</v>
      </c>
      <c r="Z3">
        <v>2721645</v>
      </c>
      <c r="AE3" t="s">
        <v>0</v>
      </c>
      <c r="AF3" t="s">
        <v>178</v>
      </c>
      <c r="AG3" t="s">
        <v>179</v>
      </c>
    </row>
    <row r="4" spans="1:34" x14ac:dyDescent="0.25">
      <c r="C4">
        <v>60</v>
      </c>
      <c r="D4">
        <v>0</v>
      </c>
      <c r="E4">
        <v>0</v>
      </c>
      <c r="F4">
        <v>0</v>
      </c>
      <c r="G4">
        <v>216.285</v>
      </c>
      <c r="H4">
        <v>0</v>
      </c>
      <c r="I4">
        <v>0</v>
      </c>
      <c r="J4">
        <v>0</v>
      </c>
      <c r="K4">
        <v>0</v>
      </c>
      <c r="L4">
        <v>0</v>
      </c>
      <c r="M4">
        <v>866.73119999999994</v>
      </c>
      <c r="N4">
        <v>0</v>
      </c>
      <c r="O4">
        <v>0</v>
      </c>
      <c r="P4">
        <v>0</v>
      </c>
      <c r="Q4">
        <v>0</v>
      </c>
      <c r="R4">
        <v>0</v>
      </c>
      <c r="S4">
        <v>23055.8</v>
      </c>
      <c r="T4">
        <v>191155.7</v>
      </c>
      <c r="U4">
        <v>687060.1</v>
      </c>
      <c r="V4">
        <v>1347661</v>
      </c>
      <c r="W4">
        <v>63460.74</v>
      </c>
      <c r="X4" s="1">
        <v>7217511</v>
      </c>
      <c r="Y4" s="1">
        <v>11800000</v>
      </c>
      <c r="Z4" s="1">
        <v>51200000</v>
      </c>
      <c r="AE4">
        <v>1842</v>
      </c>
      <c r="AF4">
        <v>449659</v>
      </c>
      <c r="AG4">
        <v>6685.6880000000001</v>
      </c>
      <c r="AH4">
        <f>100*AG4/AF4</f>
        <v>1.486835135069019</v>
      </c>
    </row>
    <row r="5" spans="1:34" x14ac:dyDescent="0.25">
      <c r="C5">
        <v>70</v>
      </c>
      <c r="D5">
        <v>4852.0050000000001</v>
      </c>
      <c r="E5">
        <v>5318.0959999999995</v>
      </c>
      <c r="F5">
        <v>9331.9940000000006</v>
      </c>
      <c r="G5">
        <v>22439.48</v>
      </c>
      <c r="H5">
        <v>27365.49</v>
      </c>
      <c r="I5">
        <v>20929.93</v>
      </c>
      <c r="J5">
        <v>49482.85</v>
      </c>
      <c r="K5">
        <v>75025.88</v>
      </c>
      <c r="L5">
        <v>57591.9</v>
      </c>
      <c r="M5">
        <v>127022.1</v>
      </c>
      <c r="N5">
        <v>47911.31</v>
      </c>
      <c r="O5">
        <v>30342.54</v>
      </c>
      <c r="P5">
        <v>55023.61</v>
      </c>
      <c r="Q5">
        <v>75483.759999999995</v>
      </c>
      <c r="R5">
        <v>70178.22</v>
      </c>
      <c r="S5">
        <v>658543.5</v>
      </c>
      <c r="T5">
        <v>2077208</v>
      </c>
      <c r="U5">
        <v>2976265</v>
      </c>
      <c r="V5">
        <v>4168453</v>
      </c>
      <c r="W5">
        <v>6276547</v>
      </c>
      <c r="X5" s="1">
        <v>22600000</v>
      </c>
      <c r="Y5" s="1">
        <v>78000000</v>
      </c>
      <c r="Z5" s="1">
        <v>245000000</v>
      </c>
      <c r="AE5">
        <v>1847</v>
      </c>
      <c r="AF5">
        <v>450382</v>
      </c>
      <c r="AG5">
        <v>6615.6090000000004</v>
      </c>
      <c r="AH5">
        <f t="shared" ref="AH5:AH26" si="0">100*AG5/AF5</f>
        <v>1.4688884102828266</v>
      </c>
    </row>
    <row r="6" spans="1:34" x14ac:dyDescent="0.25">
      <c r="C6">
        <v>80</v>
      </c>
      <c r="D6">
        <v>111479.2</v>
      </c>
      <c r="E6">
        <v>129376.5</v>
      </c>
      <c r="F6">
        <v>172007.1</v>
      </c>
      <c r="G6">
        <v>234596.9</v>
      </c>
      <c r="H6">
        <v>398706.6</v>
      </c>
      <c r="I6">
        <v>372363.2</v>
      </c>
      <c r="J6">
        <v>673745.4</v>
      </c>
      <c r="K6">
        <v>868149</v>
      </c>
      <c r="L6">
        <v>670253.6</v>
      </c>
      <c r="M6">
        <v>1357154</v>
      </c>
      <c r="N6">
        <v>825979.2</v>
      </c>
      <c r="O6">
        <v>569591.1</v>
      </c>
      <c r="P6">
        <v>861496.5</v>
      </c>
      <c r="Q6">
        <v>786520.9</v>
      </c>
      <c r="R6">
        <v>615318.19999999995</v>
      </c>
      <c r="S6">
        <v>4673325</v>
      </c>
      <c r="T6" s="1">
        <v>10800000</v>
      </c>
      <c r="U6" s="1">
        <v>13400000</v>
      </c>
      <c r="V6" s="1">
        <v>15300000</v>
      </c>
      <c r="W6" s="1">
        <v>35200000</v>
      </c>
      <c r="X6" s="1">
        <v>67700000</v>
      </c>
      <c r="Y6" s="1">
        <v>313000000</v>
      </c>
      <c r="Z6" s="1">
        <v>823000000</v>
      </c>
      <c r="AE6">
        <v>1852</v>
      </c>
      <c r="AF6">
        <v>530982</v>
      </c>
      <c r="AG6">
        <v>9176.125</v>
      </c>
      <c r="AH6">
        <f t="shared" si="0"/>
        <v>1.728142385240931</v>
      </c>
    </row>
    <row r="7" spans="1:34" x14ac:dyDescent="0.25">
      <c r="C7">
        <v>90</v>
      </c>
      <c r="D7">
        <v>447735.8</v>
      </c>
      <c r="E7">
        <v>546812.19999999995</v>
      </c>
      <c r="F7">
        <v>507697.7</v>
      </c>
      <c r="G7">
        <v>823013.2</v>
      </c>
      <c r="H7">
        <v>1308301</v>
      </c>
      <c r="I7">
        <v>1218740</v>
      </c>
      <c r="J7">
        <v>1647715</v>
      </c>
      <c r="K7">
        <v>2694289</v>
      </c>
      <c r="L7">
        <v>2229344</v>
      </c>
      <c r="M7">
        <v>3563130</v>
      </c>
      <c r="N7">
        <v>2824476</v>
      </c>
      <c r="O7">
        <v>2225771</v>
      </c>
      <c r="P7">
        <v>3238740</v>
      </c>
      <c r="Q7">
        <v>2883086</v>
      </c>
      <c r="R7">
        <v>2285050</v>
      </c>
      <c r="S7" s="1">
        <v>12000000</v>
      </c>
      <c r="T7" s="1">
        <v>25400000</v>
      </c>
      <c r="U7" s="1">
        <v>28800000</v>
      </c>
      <c r="V7" s="1">
        <v>28300000</v>
      </c>
      <c r="W7" s="1">
        <v>81300000</v>
      </c>
      <c r="X7" s="1">
        <v>111000000</v>
      </c>
      <c r="Y7" s="1">
        <v>488000000</v>
      </c>
      <c r="Z7" s="1">
        <v>1230000000</v>
      </c>
      <c r="AE7">
        <v>1857</v>
      </c>
      <c r="AF7">
        <v>631722</v>
      </c>
      <c r="AG7">
        <v>10375</v>
      </c>
      <c r="AH7">
        <f t="shared" si="0"/>
        <v>1.642336344151383</v>
      </c>
    </row>
    <row r="8" spans="1:34" x14ac:dyDescent="0.25">
      <c r="C8">
        <v>95</v>
      </c>
      <c r="D8">
        <v>1505960</v>
      </c>
      <c r="E8">
        <v>1982896</v>
      </c>
      <c r="F8">
        <v>1899970</v>
      </c>
      <c r="G8">
        <v>2739266</v>
      </c>
      <c r="H8">
        <v>4101646</v>
      </c>
      <c r="I8">
        <v>4699851</v>
      </c>
      <c r="J8">
        <v>6640213</v>
      </c>
      <c r="K8">
        <v>9031607</v>
      </c>
      <c r="L8" s="1">
        <v>8285038</v>
      </c>
      <c r="M8" s="1">
        <v>13700000</v>
      </c>
      <c r="N8" s="1">
        <v>10500000</v>
      </c>
      <c r="O8" s="1">
        <v>11000000</v>
      </c>
      <c r="P8" s="1">
        <v>16700000</v>
      </c>
      <c r="Q8" s="1">
        <v>14600000</v>
      </c>
      <c r="R8" s="1">
        <v>16400000</v>
      </c>
      <c r="S8" s="1">
        <v>66900000</v>
      </c>
      <c r="T8" s="1">
        <v>128000000</v>
      </c>
      <c r="U8" s="1">
        <v>135000000</v>
      </c>
      <c r="V8" s="1">
        <v>104000000</v>
      </c>
      <c r="W8" s="1">
        <v>381000000</v>
      </c>
      <c r="X8" s="1">
        <v>468000000</v>
      </c>
      <c r="Y8" s="1">
        <v>1300000000</v>
      </c>
      <c r="Z8" s="1">
        <v>3460000000</v>
      </c>
      <c r="AE8">
        <v>1862</v>
      </c>
      <c r="AF8">
        <v>661300.5</v>
      </c>
      <c r="AG8">
        <v>9943</v>
      </c>
      <c r="AH8">
        <f t="shared" si="0"/>
        <v>1.5035524697168685</v>
      </c>
    </row>
    <row r="9" spans="1:34" x14ac:dyDescent="0.25">
      <c r="C9">
        <v>99</v>
      </c>
      <c r="D9">
        <v>1630607</v>
      </c>
      <c r="E9">
        <v>1565208</v>
      </c>
      <c r="F9">
        <v>2243663</v>
      </c>
      <c r="G9">
        <v>2675425</v>
      </c>
      <c r="H9">
        <v>3575094</v>
      </c>
      <c r="I9">
        <v>6128514</v>
      </c>
      <c r="J9">
        <v>5742108</v>
      </c>
      <c r="K9" s="1">
        <v>7880987</v>
      </c>
      <c r="L9" s="1">
        <v>9665547</v>
      </c>
      <c r="M9" s="1">
        <v>13000000</v>
      </c>
      <c r="N9" s="1">
        <v>12400000</v>
      </c>
      <c r="O9" s="1">
        <v>10900000</v>
      </c>
      <c r="P9" s="1">
        <v>26100000</v>
      </c>
      <c r="Q9" s="1">
        <v>24300000</v>
      </c>
      <c r="R9" s="1">
        <v>21000000</v>
      </c>
      <c r="S9" s="1">
        <v>95000000</v>
      </c>
      <c r="T9" s="1">
        <v>192000000</v>
      </c>
      <c r="U9" s="1">
        <v>199000000</v>
      </c>
      <c r="V9" s="1">
        <v>128000000</v>
      </c>
      <c r="W9" s="1">
        <v>539000000</v>
      </c>
      <c r="X9" s="1">
        <v>619000000</v>
      </c>
      <c r="Y9" s="1">
        <v>1380000000</v>
      </c>
      <c r="Z9" s="1">
        <v>3720000000</v>
      </c>
      <c r="AE9">
        <v>1867</v>
      </c>
      <c r="AF9">
        <v>724076</v>
      </c>
      <c r="AG9">
        <v>12189.81</v>
      </c>
      <c r="AH9">
        <f t="shared" si="0"/>
        <v>1.6834986935073113</v>
      </c>
    </row>
    <row r="10" spans="1:34" x14ac:dyDescent="0.25">
      <c r="C10">
        <v>999</v>
      </c>
      <c r="D10">
        <v>898976.2</v>
      </c>
      <c r="E10">
        <v>1541572</v>
      </c>
      <c r="F10">
        <v>2049453</v>
      </c>
      <c r="G10">
        <v>1138364</v>
      </c>
      <c r="H10">
        <v>2256175</v>
      </c>
      <c r="I10">
        <v>2798918</v>
      </c>
      <c r="J10">
        <v>1928211</v>
      </c>
      <c r="K10" s="1">
        <v>11300000</v>
      </c>
      <c r="L10">
        <v>4021399</v>
      </c>
      <c r="M10">
        <v>5432230</v>
      </c>
      <c r="N10" s="1">
        <v>7441246</v>
      </c>
      <c r="O10">
        <v>5580425</v>
      </c>
      <c r="P10" s="1">
        <v>11400000</v>
      </c>
      <c r="Q10" s="1">
        <v>30200000</v>
      </c>
      <c r="R10" s="1">
        <v>15300000</v>
      </c>
      <c r="S10" s="1">
        <v>83800000</v>
      </c>
      <c r="T10" s="1">
        <v>123000000</v>
      </c>
      <c r="U10" s="1">
        <v>308000000</v>
      </c>
      <c r="V10" s="1">
        <v>99100000</v>
      </c>
      <c r="W10" s="1">
        <v>448000000</v>
      </c>
      <c r="X10" s="1">
        <v>476000000</v>
      </c>
      <c r="Y10" s="1">
        <v>1330000000</v>
      </c>
      <c r="Z10" s="1">
        <v>2180000000</v>
      </c>
      <c r="AE10">
        <v>1872</v>
      </c>
      <c r="AF10">
        <v>908738</v>
      </c>
      <c r="AG10">
        <v>23247.279999999999</v>
      </c>
      <c r="AH10">
        <f t="shared" si="0"/>
        <v>2.5581938908684352</v>
      </c>
    </row>
    <row r="11" spans="1:34" x14ac:dyDescent="0.25">
      <c r="A11" t="s">
        <v>210</v>
      </c>
      <c r="C11" t="s">
        <v>167</v>
      </c>
      <c r="D11" t="s">
        <v>230</v>
      </c>
      <c r="E11" t="s">
        <v>231</v>
      </c>
      <c r="F11" t="s">
        <v>232</v>
      </c>
      <c r="G11" t="s">
        <v>233</v>
      </c>
      <c r="H11" t="s">
        <v>234</v>
      </c>
      <c r="I11" t="s">
        <v>235</v>
      </c>
      <c r="J11" t="s">
        <v>236</v>
      </c>
      <c r="K11" t="s">
        <v>237</v>
      </c>
      <c r="L11" t="s">
        <v>238</v>
      </c>
      <c r="M11" t="s">
        <v>239</v>
      </c>
      <c r="N11" s="1" t="s">
        <v>240</v>
      </c>
      <c r="O11" t="s">
        <v>241</v>
      </c>
      <c r="P11" s="1" t="s">
        <v>242</v>
      </c>
      <c r="Q11" s="1" t="s">
        <v>243</v>
      </c>
      <c r="R11" s="1" t="s">
        <v>244</v>
      </c>
      <c r="S11" s="1" t="s">
        <v>245</v>
      </c>
      <c r="T11" s="1" t="s">
        <v>246</v>
      </c>
      <c r="U11" s="1" t="s">
        <v>247</v>
      </c>
      <c r="V11" s="1" t="s">
        <v>248</v>
      </c>
      <c r="W11" s="1" t="s">
        <v>249</v>
      </c>
      <c r="X11" s="1" t="s">
        <v>250</v>
      </c>
      <c r="Y11" s="1" t="s">
        <v>251</v>
      </c>
      <c r="Z11" t="s">
        <v>252</v>
      </c>
    </row>
    <row r="12" spans="1:34" x14ac:dyDescent="0.25">
      <c r="C12">
        <v>50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587958</v>
      </c>
      <c r="W12">
        <v>0</v>
      </c>
      <c r="X12" s="1">
        <v>10100000</v>
      </c>
      <c r="Y12">
        <v>0</v>
      </c>
      <c r="Z12" s="1">
        <v>23400000</v>
      </c>
      <c r="AE12">
        <v>1877</v>
      </c>
      <c r="AF12">
        <v>956863</v>
      </c>
      <c r="AG12">
        <v>23923.69</v>
      </c>
      <c r="AH12">
        <f t="shared" si="0"/>
        <v>2.5002210347771832</v>
      </c>
    </row>
    <row r="13" spans="1:34" x14ac:dyDescent="0.25">
      <c r="C13">
        <v>60</v>
      </c>
      <c r="D13">
        <v>0</v>
      </c>
      <c r="E13">
        <v>0</v>
      </c>
      <c r="F13">
        <v>0</v>
      </c>
      <c r="G13">
        <v>6439</v>
      </c>
      <c r="H13">
        <v>0</v>
      </c>
      <c r="I13">
        <v>0</v>
      </c>
      <c r="J13">
        <v>0</v>
      </c>
      <c r="K13">
        <v>0</v>
      </c>
      <c r="L13">
        <v>0</v>
      </c>
      <c r="M13">
        <v>24917</v>
      </c>
      <c r="N13">
        <v>0</v>
      </c>
      <c r="O13">
        <v>0</v>
      </c>
      <c r="P13">
        <v>0</v>
      </c>
      <c r="Q13">
        <v>0</v>
      </c>
      <c r="R13">
        <v>0</v>
      </c>
      <c r="S13">
        <v>361988</v>
      </c>
      <c r="T13">
        <v>1793445</v>
      </c>
      <c r="U13">
        <v>7684766</v>
      </c>
      <c r="V13" s="1">
        <v>14800000</v>
      </c>
      <c r="W13">
        <v>347600</v>
      </c>
      <c r="X13" s="1">
        <v>75400000</v>
      </c>
      <c r="Y13" s="1">
        <v>88100000</v>
      </c>
      <c r="Z13" s="1">
        <v>328000000</v>
      </c>
      <c r="AE13">
        <v>1882</v>
      </c>
      <c r="AF13">
        <v>959533</v>
      </c>
      <c r="AG13">
        <v>23278.25</v>
      </c>
      <c r="AH13">
        <f t="shared" si="0"/>
        <v>2.4259978552066475</v>
      </c>
    </row>
    <row r="14" spans="1:34" x14ac:dyDescent="0.25">
      <c r="C14">
        <v>70</v>
      </c>
      <c r="D14">
        <v>134162</v>
      </c>
      <c r="E14">
        <v>157267</v>
      </c>
      <c r="F14">
        <v>265695.8</v>
      </c>
      <c r="G14">
        <v>695668.3</v>
      </c>
      <c r="H14">
        <v>818814.5</v>
      </c>
      <c r="I14">
        <v>576482.4</v>
      </c>
      <c r="J14">
        <v>1208929</v>
      </c>
      <c r="K14">
        <v>1897160</v>
      </c>
      <c r="L14">
        <v>697176</v>
      </c>
      <c r="M14">
        <v>3113910</v>
      </c>
      <c r="N14">
        <v>876916</v>
      </c>
      <c r="O14">
        <v>691224</v>
      </c>
      <c r="P14">
        <v>1476387</v>
      </c>
      <c r="Q14">
        <v>1338653</v>
      </c>
      <c r="R14">
        <v>2090714</v>
      </c>
      <c r="S14">
        <v>9016859</v>
      </c>
      <c r="T14" s="1">
        <v>22100000</v>
      </c>
      <c r="U14" s="1">
        <v>37500000</v>
      </c>
      <c r="V14" s="1">
        <v>42200000</v>
      </c>
      <c r="W14" s="1">
        <v>52100000</v>
      </c>
      <c r="X14" s="1">
        <v>209000000</v>
      </c>
      <c r="Y14" s="1">
        <v>509000000</v>
      </c>
      <c r="Z14" s="1">
        <v>1370000000</v>
      </c>
      <c r="AE14">
        <v>1887</v>
      </c>
      <c r="AF14">
        <v>1151561</v>
      </c>
      <c r="AG14">
        <v>23018.19</v>
      </c>
      <c r="AH14">
        <f t="shared" si="0"/>
        <v>1.9988684924202886</v>
      </c>
    </row>
    <row r="15" spans="1:34" x14ac:dyDescent="0.25">
      <c r="C15">
        <v>80</v>
      </c>
      <c r="D15">
        <v>3451210</v>
      </c>
      <c r="E15">
        <v>3820611</v>
      </c>
      <c r="F15">
        <v>5110391</v>
      </c>
      <c r="G15">
        <v>7711086</v>
      </c>
      <c r="H15" s="1">
        <v>12300000</v>
      </c>
      <c r="I15" s="1">
        <v>12000000</v>
      </c>
      <c r="J15" s="1">
        <v>17000000</v>
      </c>
      <c r="K15" s="1">
        <v>24800000</v>
      </c>
      <c r="L15" s="1">
        <v>18200000</v>
      </c>
      <c r="M15" s="1">
        <v>36100000</v>
      </c>
      <c r="N15" s="1">
        <v>21900000</v>
      </c>
      <c r="O15" s="1">
        <v>16600000</v>
      </c>
      <c r="P15" s="1">
        <v>20800000</v>
      </c>
      <c r="Q15" s="1">
        <v>20300000</v>
      </c>
      <c r="R15" s="1">
        <v>22100000</v>
      </c>
      <c r="S15" s="1">
        <v>50400000</v>
      </c>
      <c r="T15" s="1">
        <v>95000000</v>
      </c>
      <c r="U15" s="1">
        <v>132000000</v>
      </c>
      <c r="V15" s="1">
        <v>126000000</v>
      </c>
      <c r="W15" s="1">
        <v>256000000</v>
      </c>
      <c r="X15" s="1">
        <v>610000000</v>
      </c>
      <c r="Y15" s="1">
        <v>1800000000</v>
      </c>
      <c r="Z15" s="1">
        <v>4160000000</v>
      </c>
      <c r="AE15">
        <v>1892</v>
      </c>
      <c r="AF15">
        <v>1326096</v>
      </c>
      <c r="AG15">
        <v>34639.129999999997</v>
      </c>
      <c r="AH15">
        <f t="shared" si="0"/>
        <v>2.6121133009978159</v>
      </c>
    </row>
    <row r="16" spans="1:34" x14ac:dyDescent="0.25">
      <c r="C16">
        <v>90</v>
      </c>
      <c r="D16" s="1">
        <v>14100000</v>
      </c>
      <c r="E16" s="1">
        <v>16400000</v>
      </c>
      <c r="F16" s="1">
        <v>16300000</v>
      </c>
      <c r="G16" s="1">
        <v>23500000</v>
      </c>
      <c r="H16" s="1">
        <v>34700000</v>
      </c>
      <c r="I16" s="1">
        <v>37400000</v>
      </c>
      <c r="J16" s="1">
        <v>48300000</v>
      </c>
      <c r="K16" s="1">
        <v>65200000</v>
      </c>
      <c r="L16" s="1">
        <v>62000000</v>
      </c>
      <c r="M16" s="1">
        <v>96800000</v>
      </c>
      <c r="N16" s="1">
        <v>81600000</v>
      </c>
      <c r="O16" s="1">
        <v>71100000</v>
      </c>
      <c r="P16" s="1">
        <v>72600000</v>
      </c>
      <c r="Q16" s="1">
        <v>71100000</v>
      </c>
      <c r="R16" s="1">
        <v>72900000</v>
      </c>
      <c r="S16" s="1">
        <v>107000000</v>
      </c>
      <c r="T16" s="1">
        <v>193000000</v>
      </c>
      <c r="U16" s="1">
        <v>238000000</v>
      </c>
      <c r="V16" s="1">
        <v>212000000</v>
      </c>
      <c r="W16" s="1">
        <v>472000000</v>
      </c>
      <c r="X16" s="1">
        <v>836000000</v>
      </c>
      <c r="Y16" s="1">
        <v>2640000000</v>
      </c>
      <c r="Z16" s="1">
        <v>5680000000</v>
      </c>
      <c r="AE16">
        <v>1897</v>
      </c>
      <c r="AF16">
        <v>1467498</v>
      </c>
      <c r="AG16">
        <v>38592.660000000003</v>
      </c>
      <c r="AH16">
        <f t="shared" si="0"/>
        <v>2.6298270934611159</v>
      </c>
    </row>
    <row r="17" spans="1:34" x14ac:dyDescent="0.25">
      <c r="C17">
        <v>95</v>
      </c>
      <c r="D17" s="1">
        <v>65600000</v>
      </c>
      <c r="E17" s="1">
        <v>77900000</v>
      </c>
      <c r="F17" s="1">
        <v>74700000</v>
      </c>
      <c r="G17" s="1">
        <v>107000000</v>
      </c>
      <c r="H17" s="1">
        <v>151000000</v>
      </c>
      <c r="I17" s="1">
        <v>177000000</v>
      </c>
      <c r="J17" s="1">
        <v>189000000</v>
      </c>
      <c r="K17" s="1">
        <v>250000000</v>
      </c>
      <c r="L17" s="1">
        <v>283000000</v>
      </c>
      <c r="M17" s="1">
        <v>366000000</v>
      </c>
      <c r="N17" s="1">
        <v>372000000</v>
      </c>
      <c r="O17" s="1">
        <v>355000000</v>
      </c>
      <c r="P17" s="1">
        <v>362000000</v>
      </c>
      <c r="Q17" s="1">
        <v>380000000</v>
      </c>
      <c r="R17" s="1">
        <v>378000000</v>
      </c>
      <c r="S17" s="1">
        <v>432000000</v>
      </c>
      <c r="T17" s="1">
        <v>747000000</v>
      </c>
      <c r="U17" s="1">
        <v>771000000</v>
      </c>
      <c r="V17" s="1">
        <v>687000000</v>
      </c>
      <c r="W17" s="1">
        <v>1780000000</v>
      </c>
      <c r="X17" s="1">
        <v>2380000000</v>
      </c>
      <c r="Y17" s="1">
        <v>6720000000</v>
      </c>
      <c r="Z17" s="1">
        <v>14600000000</v>
      </c>
      <c r="AE17">
        <v>1902</v>
      </c>
      <c r="AF17">
        <v>1432934</v>
      </c>
      <c r="AG17">
        <v>48179.88</v>
      </c>
      <c r="AH17">
        <f t="shared" si="0"/>
        <v>3.3623237357756883</v>
      </c>
    </row>
    <row r="18" spans="1:34" x14ac:dyDescent="0.25">
      <c r="C18">
        <v>99</v>
      </c>
      <c r="D18" s="1">
        <v>75700000</v>
      </c>
      <c r="E18" s="1">
        <v>78600000</v>
      </c>
      <c r="F18" s="1">
        <v>88400000</v>
      </c>
      <c r="G18" s="1">
        <v>115000000</v>
      </c>
      <c r="H18" s="1">
        <v>155000000</v>
      </c>
      <c r="I18" s="1">
        <v>201000000</v>
      </c>
      <c r="J18" s="1">
        <v>180000000</v>
      </c>
      <c r="K18" s="1">
        <v>279000000</v>
      </c>
      <c r="L18" s="1">
        <v>305000000</v>
      </c>
      <c r="M18" s="1">
        <v>370000000</v>
      </c>
      <c r="N18" s="1">
        <v>433000000</v>
      </c>
      <c r="O18" s="1">
        <v>445000000</v>
      </c>
      <c r="P18" s="1">
        <v>467000000</v>
      </c>
      <c r="Q18" s="1">
        <v>513000000</v>
      </c>
      <c r="R18" s="1">
        <v>500000000</v>
      </c>
      <c r="S18" s="1">
        <v>508000000</v>
      </c>
      <c r="T18" s="1">
        <v>877000000</v>
      </c>
      <c r="U18" s="1">
        <v>865000000</v>
      </c>
      <c r="V18" s="1">
        <v>711000000</v>
      </c>
      <c r="W18" s="1">
        <v>2270000000</v>
      </c>
      <c r="X18" s="1">
        <v>2640000000</v>
      </c>
      <c r="Y18" s="1">
        <v>6350000000</v>
      </c>
      <c r="Z18" s="1">
        <v>15800000000</v>
      </c>
      <c r="AE18">
        <v>1907</v>
      </c>
      <c r="AF18">
        <v>1367090</v>
      </c>
      <c r="AG18">
        <v>75567.5</v>
      </c>
      <c r="AH18">
        <f t="shared" si="0"/>
        <v>5.5276170552048516</v>
      </c>
    </row>
    <row r="19" spans="1:34" x14ac:dyDescent="0.25">
      <c r="C19">
        <v>999</v>
      </c>
      <c r="D19" s="1">
        <v>48600000</v>
      </c>
      <c r="E19" s="1">
        <v>51700000</v>
      </c>
      <c r="F19" s="1">
        <v>53000000</v>
      </c>
      <c r="G19" s="1">
        <v>42100000</v>
      </c>
      <c r="H19" s="1">
        <v>90100000</v>
      </c>
      <c r="I19" s="1">
        <v>98700000</v>
      </c>
      <c r="J19" s="1">
        <v>101000000</v>
      </c>
      <c r="K19" s="1">
        <v>205000000</v>
      </c>
      <c r="L19" s="1">
        <v>139000000</v>
      </c>
      <c r="M19" s="1">
        <v>213000000</v>
      </c>
      <c r="N19" s="1">
        <v>399000000</v>
      </c>
      <c r="O19" s="1">
        <v>240000000</v>
      </c>
      <c r="P19" s="1">
        <v>316000000</v>
      </c>
      <c r="Q19" s="1">
        <v>356000000</v>
      </c>
      <c r="R19" s="1">
        <v>330000000</v>
      </c>
      <c r="S19" s="1">
        <v>419000000</v>
      </c>
      <c r="T19" s="1">
        <v>557000000</v>
      </c>
      <c r="U19" s="1">
        <v>726000000</v>
      </c>
      <c r="V19" s="1">
        <v>490000000</v>
      </c>
      <c r="W19" s="1">
        <v>1670000000</v>
      </c>
      <c r="X19" s="1">
        <v>1880000000</v>
      </c>
      <c r="Y19" s="1">
        <v>5270000000</v>
      </c>
      <c r="Z19" s="1">
        <v>8210000000</v>
      </c>
      <c r="AE19">
        <v>1912</v>
      </c>
      <c r="AF19">
        <v>1453874</v>
      </c>
      <c r="AG19">
        <v>56829.13</v>
      </c>
      <c r="AH19">
        <f t="shared" si="0"/>
        <v>3.9088070905731858</v>
      </c>
    </row>
    <row r="20" spans="1:34" x14ac:dyDescent="0.25">
      <c r="D20">
        <v>1842</v>
      </c>
      <c r="E20">
        <v>1847</v>
      </c>
      <c r="F20">
        <v>1852</v>
      </c>
      <c r="G20">
        <v>1857</v>
      </c>
      <c r="H20">
        <v>1862</v>
      </c>
      <c r="I20">
        <v>1867</v>
      </c>
      <c r="J20">
        <v>1872</v>
      </c>
      <c r="K20">
        <v>1877</v>
      </c>
      <c r="L20">
        <v>1882</v>
      </c>
      <c r="M20">
        <v>1887</v>
      </c>
      <c r="N20">
        <v>1892</v>
      </c>
      <c r="O20">
        <v>1897</v>
      </c>
      <c r="P20">
        <v>1902</v>
      </c>
      <c r="Q20">
        <v>1907</v>
      </c>
      <c r="R20">
        <v>1912</v>
      </c>
      <c r="S20">
        <v>1922</v>
      </c>
      <c r="T20">
        <v>1927</v>
      </c>
      <c r="U20">
        <v>1932</v>
      </c>
      <c r="V20">
        <v>1937</v>
      </c>
      <c r="W20">
        <v>1942</v>
      </c>
      <c r="X20">
        <v>1947</v>
      </c>
      <c r="Y20">
        <v>1952</v>
      </c>
      <c r="Z20">
        <v>1957</v>
      </c>
      <c r="AE20">
        <v>1922</v>
      </c>
      <c r="AF20">
        <v>1748363</v>
      </c>
      <c r="AG20">
        <v>283989.8</v>
      </c>
      <c r="AH20">
        <f t="shared" si="0"/>
        <v>16.243182908812415</v>
      </c>
    </row>
    <row r="21" spans="1:34" x14ac:dyDescent="0.25">
      <c r="C21" t="s">
        <v>168</v>
      </c>
      <c r="S21">
        <f t="shared" ref="S21:Z22" si="1">S4/S13</f>
        <v>6.3692166591157715E-2</v>
      </c>
      <c r="T21">
        <f t="shared" si="1"/>
        <v>0.10658576092380866</v>
      </c>
      <c r="U21">
        <f t="shared" si="1"/>
        <v>8.9405467908847194E-2</v>
      </c>
      <c r="V21">
        <f t="shared" si="1"/>
        <v>9.1058175675675673E-2</v>
      </c>
      <c r="W21">
        <f t="shared" si="1"/>
        <v>0.18256829689298043</v>
      </c>
      <c r="X21">
        <f t="shared" si="1"/>
        <v>9.5722957559681701E-2</v>
      </c>
      <c r="Y21">
        <f t="shared" si="1"/>
        <v>0.13393870601589103</v>
      </c>
      <c r="Z21">
        <f t="shared" si="1"/>
        <v>0.15609756097560976</v>
      </c>
      <c r="AE21">
        <v>1927</v>
      </c>
      <c r="AF21">
        <v>3034802</v>
      </c>
      <c r="AG21">
        <v>542404.9</v>
      </c>
      <c r="AH21">
        <f t="shared" si="0"/>
        <v>17.872826629216668</v>
      </c>
    </row>
    <row r="22" spans="1:34" x14ac:dyDescent="0.25">
      <c r="C22" t="s">
        <v>177</v>
      </c>
      <c r="D22">
        <f t="shared" ref="D22:R22" si="2">D5/D14</f>
        <v>3.6165270344807023E-2</v>
      </c>
      <c r="E22">
        <f t="shared" si="2"/>
        <v>3.3815714676314799E-2</v>
      </c>
      <c r="F22">
        <f t="shared" si="2"/>
        <v>3.5122851019850528E-2</v>
      </c>
      <c r="G22">
        <f t="shared" si="2"/>
        <v>3.2256004765489524E-2</v>
      </c>
      <c r="H22">
        <f t="shared" si="2"/>
        <v>3.3420866386709082E-2</v>
      </c>
      <c r="I22">
        <f t="shared" si="2"/>
        <v>3.630627752035448E-2</v>
      </c>
      <c r="J22">
        <f t="shared" si="2"/>
        <v>4.0931146494128275E-2</v>
      </c>
      <c r="K22">
        <f t="shared" si="2"/>
        <v>3.9546416749246242E-2</v>
      </c>
      <c r="L22">
        <f t="shared" si="2"/>
        <v>8.2607404729939077E-2</v>
      </c>
      <c r="M22">
        <f t="shared" si="2"/>
        <v>4.0791834060714668E-2</v>
      </c>
      <c r="N22">
        <f t="shared" si="2"/>
        <v>5.4636145309242844E-2</v>
      </c>
      <c r="O22">
        <f t="shared" si="2"/>
        <v>4.3896826499079895E-2</v>
      </c>
      <c r="P22">
        <f t="shared" si="2"/>
        <v>3.7269096788308212E-2</v>
      </c>
      <c r="Q22">
        <f t="shared" si="2"/>
        <v>5.6387846589071249E-2</v>
      </c>
      <c r="R22">
        <f t="shared" si="2"/>
        <v>3.3566628434113899E-2</v>
      </c>
      <c r="S22">
        <f t="shared" si="1"/>
        <v>7.3034689796080882E-2</v>
      </c>
      <c r="T22">
        <f t="shared" si="1"/>
        <v>9.3991312217194575E-2</v>
      </c>
      <c r="U22">
        <f t="shared" si="1"/>
        <v>7.9367066666666666E-2</v>
      </c>
      <c r="V22">
        <f t="shared" si="1"/>
        <v>9.8778507109004737E-2</v>
      </c>
      <c r="W22">
        <f t="shared" si="1"/>
        <v>0.12047115163147792</v>
      </c>
      <c r="X22">
        <f t="shared" si="1"/>
        <v>0.10813397129186603</v>
      </c>
      <c r="Y22">
        <f t="shared" si="1"/>
        <v>0.15324165029469547</v>
      </c>
      <c r="Z22">
        <f t="shared" si="1"/>
        <v>0.17883211678832117</v>
      </c>
      <c r="AE22">
        <v>1932</v>
      </c>
      <c r="AF22">
        <v>3214283</v>
      </c>
      <c r="AG22">
        <v>624488.30000000005</v>
      </c>
      <c r="AH22">
        <f t="shared" si="0"/>
        <v>19.42854129521265</v>
      </c>
    </row>
    <row r="23" spans="1:34" x14ac:dyDescent="0.25">
      <c r="C23" t="s">
        <v>171</v>
      </c>
      <c r="D23">
        <f t="shared" ref="D23:Y23" si="3">D6/D15</f>
        <v>3.2301482668397462E-2</v>
      </c>
      <c r="E23">
        <f t="shared" si="3"/>
        <v>3.3862777445806444E-2</v>
      </c>
      <c r="F23">
        <f t="shared" si="3"/>
        <v>3.3658305206000876E-2</v>
      </c>
      <c r="G23">
        <f t="shared" si="3"/>
        <v>3.0423328179714243E-2</v>
      </c>
      <c r="H23">
        <f t="shared" si="3"/>
        <v>3.2415170731707313E-2</v>
      </c>
      <c r="I23">
        <f t="shared" si="3"/>
        <v>3.1030266666666667E-2</v>
      </c>
      <c r="J23">
        <f t="shared" si="3"/>
        <v>3.9632082352941175E-2</v>
      </c>
      <c r="K23">
        <f t="shared" si="3"/>
        <v>3.5006008064516127E-2</v>
      </c>
      <c r="L23">
        <f t="shared" si="3"/>
        <v>3.6827120879120878E-2</v>
      </c>
      <c r="M23">
        <f t="shared" si="3"/>
        <v>3.7594293628808867E-2</v>
      </c>
      <c r="N23">
        <f t="shared" si="3"/>
        <v>3.7715945205479447E-2</v>
      </c>
      <c r="O23">
        <f t="shared" si="3"/>
        <v>3.4312716867469881E-2</v>
      </c>
      <c r="P23">
        <f t="shared" si="3"/>
        <v>4.1418100961538459E-2</v>
      </c>
      <c r="Q23">
        <f t="shared" si="3"/>
        <v>3.874487192118227E-2</v>
      </c>
      <c r="R23">
        <f t="shared" si="3"/>
        <v>2.7842452488687781E-2</v>
      </c>
      <c r="S23">
        <f t="shared" si="3"/>
        <v>9.2724702380952387E-2</v>
      </c>
      <c r="T23">
        <f t="shared" si="3"/>
        <v>0.11368421052631579</v>
      </c>
      <c r="U23">
        <f t="shared" si="3"/>
        <v>0.10151515151515152</v>
      </c>
      <c r="V23">
        <f t="shared" si="3"/>
        <v>0.12142857142857143</v>
      </c>
      <c r="W23">
        <f t="shared" si="3"/>
        <v>0.13750000000000001</v>
      </c>
      <c r="X23">
        <f t="shared" si="3"/>
        <v>0.11098360655737705</v>
      </c>
      <c r="Y23">
        <f t="shared" si="3"/>
        <v>0.1738888888888889</v>
      </c>
      <c r="Z23">
        <f>Z6/Z15</f>
        <v>0.19783653846153845</v>
      </c>
      <c r="AE23">
        <v>1937</v>
      </c>
      <c r="AF23">
        <v>2937653</v>
      </c>
      <c r="AG23">
        <v>682713.9</v>
      </c>
      <c r="AH23">
        <f t="shared" si="0"/>
        <v>23.240113791519963</v>
      </c>
    </row>
    <row r="24" spans="1:34" x14ac:dyDescent="0.25">
      <c r="C24" t="s">
        <v>172</v>
      </c>
      <c r="D24">
        <f t="shared" ref="D24:Y24" si="4">D7/D16</f>
        <v>3.1754312056737587E-2</v>
      </c>
      <c r="E24">
        <f t="shared" si="4"/>
        <v>3.3342207317073165E-2</v>
      </c>
      <c r="F24">
        <f t="shared" si="4"/>
        <v>3.1147098159509203E-2</v>
      </c>
      <c r="G24">
        <f t="shared" si="4"/>
        <v>3.5021838297872337E-2</v>
      </c>
      <c r="H24">
        <f t="shared" si="4"/>
        <v>3.7703198847262247E-2</v>
      </c>
      <c r="I24">
        <f t="shared" si="4"/>
        <v>3.2586631016042783E-2</v>
      </c>
      <c r="J24">
        <f t="shared" si="4"/>
        <v>3.4114182194616975E-2</v>
      </c>
      <c r="K24">
        <f t="shared" si="4"/>
        <v>4.1323450920245398E-2</v>
      </c>
      <c r="L24">
        <f t="shared" si="4"/>
        <v>3.595716129032258E-2</v>
      </c>
      <c r="M24">
        <f t="shared" si="4"/>
        <v>3.680919421487603E-2</v>
      </c>
      <c r="N24">
        <f t="shared" si="4"/>
        <v>3.4613676470588238E-2</v>
      </c>
      <c r="O24">
        <f t="shared" si="4"/>
        <v>3.1304796061884667E-2</v>
      </c>
      <c r="P24">
        <f t="shared" si="4"/>
        <v>4.4610743801652891E-2</v>
      </c>
      <c r="Q24">
        <f t="shared" si="4"/>
        <v>4.0549732770745431E-2</v>
      </c>
      <c r="R24">
        <f t="shared" si="4"/>
        <v>3.134499314128944E-2</v>
      </c>
      <c r="S24">
        <f t="shared" si="4"/>
        <v>0.11214953271028037</v>
      </c>
      <c r="T24">
        <f t="shared" si="4"/>
        <v>0.13160621761658031</v>
      </c>
      <c r="U24">
        <f t="shared" si="4"/>
        <v>0.12100840336134454</v>
      </c>
      <c r="V24">
        <f t="shared" si="4"/>
        <v>0.13349056603773585</v>
      </c>
      <c r="W24">
        <f t="shared" si="4"/>
        <v>0.1722457627118644</v>
      </c>
      <c r="X24">
        <f t="shared" si="4"/>
        <v>0.13277511961722488</v>
      </c>
      <c r="Y24">
        <f t="shared" si="4"/>
        <v>0.18484848484848485</v>
      </c>
      <c r="Z24">
        <f>Z7/Z16</f>
        <v>0.21654929577464788</v>
      </c>
      <c r="AE24">
        <v>1942</v>
      </c>
      <c r="AF24">
        <v>4495783</v>
      </c>
      <c r="AG24">
        <v>1390248</v>
      </c>
      <c r="AH24">
        <f t="shared" si="0"/>
        <v>30.923378641718251</v>
      </c>
    </row>
    <row r="25" spans="1:34" x14ac:dyDescent="0.25">
      <c r="C25" t="s">
        <v>173</v>
      </c>
      <c r="D25">
        <f t="shared" ref="D25:Y25" si="5">D8/D17</f>
        <v>2.295670731707317E-2</v>
      </c>
      <c r="E25">
        <f t="shared" si="5"/>
        <v>2.5454377406931964E-2</v>
      </c>
      <c r="F25">
        <f t="shared" si="5"/>
        <v>2.5434672021419011E-2</v>
      </c>
      <c r="G25">
        <f t="shared" si="5"/>
        <v>2.5600616822429905E-2</v>
      </c>
      <c r="H25">
        <f t="shared" si="5"/>
        <v>2.7163218543046357E-2</v>
      </c>
      <c r="I25">
        <f t="shared" si="5"/>
        <v>2.6552830508474578E-2</v>
      </c>
      <c r="J25">
        <f t="shared" si="5"/>
        <v>3.5133402116402118E-2</v>
      </c>
      <c r="K25">
        <f t="shared" si="5"/>
        <v>3.6126428000000002E-2</v>
      </c>
      <c r="L25">
        <f t="shared" si="5"/>
        <v>2.9275752650176678E-2</v>
      </c>
      <c r="M25">
        <f t="shared" si="5"/>
        <v>3.7431693989071035E-2</v>
      </c>
      <c r="N25">
        <f t="shared" si="5"/>
        <v>2.8225806451612902E-2</v>
      </c>
      <c r="O25">
        <f t="shared" si="5"/>
        <v>3.0985915492957747E-2</v>
      </c>
      <c r="P25">
        <f t="shared" si="5"/>
        <v>4.613259668508287E-2</v>
      </c>
      <c r="Q25">
        <f t="shared" si="5"/>
        <v>3.8421052631578946E-2</v>
      </c>
      <c r="R25">
        <f t="shared" si="5"/>
        <v>4.3386243386243389E-2</v>
      </c>
      <c r="S25">
        <f t="shared" si="5"/>
        <v>0.15486111111111112</v>
      </c>
      <c r="T25">
        <f t="shared" si="5"/>
        <v>0.17135207496653279</v>
      </c>
      <c r="U25">
        <f t="shared" si="5"/>
        <v>0.17509727626459143</v>
      </c>
      <c r="V25">
        <f t="shared" si="5"/>
        <v>0.15138282387190685</v>
      </c>
      <c r="W25">
        <f t="shared" si="5"/>
        <v>0.21404494382022471</v>
      </c>
      <c r="X25">
        <f t="shared" si="5"/>
        <v>0.19663865546218487</v>
      </c>
      <c r="Y25">
        <f t="shared" si="5"/>
        <v>0.19345238095238096</v>
      </c>
      <c r="Z25">
        <f>Z8/Z17</f>
        <v>0.23698630136986301</v>
      </c>
      <c r="AE25">
        <v>1947</v>
      </c>
      <c r="AF25" s="1">
        <v>12200000</v>
      </c>
      <c r="AG25">
        <v>3394189</v>
      </c>
      <c r="AH25">
        <f t="shared" si="0"/>
        <v>27.821221311475409</v>
      </c>
    </row>
    <row r="26" spans="1:34" x14ac:dyDescent="0.25">
      <c r="C26" t="s">
        <v>169</v>
      </c>
      <c r="D26">
        <f t="shared" ref="D26:Y26" si="6">D9/D18</f>
        <v>2.1540383091149272E-2</v>
      </c>
      <c r="E26">
        <f t="shared" si="6"/>
        <v>1.9913587786259544E-2</v>
      </c>
      <c r="F26">
        <f t="shared" si="6"/>
        <v>2.5380803167420814E-2</v>
      </c>
      <c r="G26">
        <f t="shared" si="6"/>
        <v>2.3264565217391304E-2</v>
      </c>
      <c r="H26">
        <f t="shared" si="6"/>
        <v>2.3065122580645161E-2</v>
      </c>
      <c r="I26">
        <f t="shared" si="6"/>
        <v>3.0490119402985075E-2</v>
      </c>
      <c r="J26">
        <f t="shared" si="6"/>
        <v>3.1900600000000001E-2</v>
      </c>
      <c r="K26">
        <f t="shared" si="6"/>
        <v>2.8247265232974911E-2</v>
      </c>
      <c r="L26">
        <f t="shared" si="6"/>
        <v>3.1690318032786886E-2</v>
      </c>
      <c r="M26">
        <f t="shared" si="6"/>
        <v>3.5135135135135137E-2</v>
      </c>
      <c r="N26">
        <f t="shared" si="6"/>
        <v>2.8637413394919167E-2</v>
      </c>
      <c r="O26">
        <f t="shared" si="6"/>
        <v>2.4494382022471912E-2</v>
      </c>
      <c r="P26">
        <f t="shared" si="6"/>
        <v>5.5888650963597429E-2</v>
      </c>
      <c r="Q26">
        <f t="shared" si="6"/>
        <v>4.736842105263158E-2</v>
      </c>
      <c r="R26">
        <f t="shared" si="6"/>
        <v>4.2000000000000003E-2</v>
      </c>
      <c r="S26">
        <f t="shared" si="6"/>
        <v>0.18700787401574803</v>
      </c>
      <c r="T26">
        <f t="shared" si="6"/>
        <v>0.21892816419612315</v>
      </c>
      <c r="U26">
        <f t="shared" si="6"/>
        <v>0.23005780346820809</v>
      </c>
      <c r="V26">
        <f t="shared" si="6"/>
        <v>0.18002812939521801</v>
      </c>
      <c r="W26">
        <f t="shared" si="6"/>
        <v>0.23744493392070484</v>
      </c>
      <c r="X26">
        <f t="shared" si="6"/>
        <v>0.23446969696969697</v>
      </c>
      <c r="Y26">
        <f t="shared" si="6"/>
        <v>0.21732283464566929</v>
      </c>
      <c r="Z26">
        <f>Z9/Z18</f>
        <v>0.23544303797468355</v>
      </c>
      <c r="AE26">
        <v>1952</v>
      </c>
      <c r="AF26" s="1">
        <v>27600000</v>
      </c>
      <c r="AG26">
        <v>8296550</v>
      </c>
      <c r="AH26">
        <f t="shared" si="0"/>
        <v>30.059963768115942</v>
      </c>
    </row>
    <row r="27" spans="1:34" x14ac:dyDescent="0.25">
      <c r="C27" t="s">
        <v>170</v>
      </c>
      <c r="D27">
        <f t="shared" ref="D27:Y27" si="7">D10/D19</f>
        <v>1.8497452674897118E-2</v>
      </c>
      <c r="E27">
        <f t="shared" si="7"/>
        <v>2.9817640232108318E-2</v>
      </c>
      <c r="F27">
        <f t="shared" si="7"/>
        <v>3.8668924528301889E-2</v>
      </c>
      <c r="G27">
        <f t="shared" si="7"/>
        <v>2.7039524940617576E-2</v>
      </c>
      <c r="H27">
        <f t="shared" si="7"/>
        <v>2.5040788013318535E-2</v>
      </c>
      <c r="I27">
        <f t="shared" si="7"/>
        <v>2.8357831813576494E-2</v>
      </c>
      <c r="J27">
        <f t="shared" si="7"/>
        <v>1.909119801980198E-2</v>
      </c>
      <c r="K27">
        <f t="shared" si="7"/>
        <v>5.5121951219512196E-2</v>
      </c>
      <c r="L27">
        <f t="shared" si="7"/>
        <v>2.8930928057553956E-2</v>
      </c>
      <c r="M27">
        <f t="shared" si="7"/>
        <v>2.5503427230046949E-2</v>
      </c>
      <c r="N27">
        <f t="shared" si="7"/>
        <v>1.8649739348370928E-2</v>
      </c>
      <c r="O27">
        <f t="shared" si="7"/>
        <v>2.3251770833333334E-2</v>
      </c>
      <c r="P27">
        <f t="shared" si="7"/>
        <v>3.6075949367088606E-2</v>
      </c>
      <c r="Q27">
        <f t="shared" si="7"/>
        <v>8.4831460674157297E-2</v>
      </c>
      <c r="R27">
        <f t="shared" si="7"/>
        <v>4.6363636363636364E-2</v>
      </c>
      <c r="S27">
        <f t="shared" si="7"/>
        <v>0.2</v>
      </c>
      <c r="T27">
        <f t="shared" si="7"/>
        <v>0.22082585278276481</v>
      </c>
      <c r="U27">
        <f>AVERAGE(T27,V27)</f>
        <v>0.21153537537097425</v>
      </c>
      <c r="V27">
        <f t="shared" si="7"/>
        <v>0.20224489795918368</v>
      </c>
      <c r="W27">
        <f t="shared" si="7"/>
        <v>0.2682634730538922</v>
      </c>
      <c r="X27">
        <f t="shared" si="7"/>
        <v>0.2531914893617021</v>
      </c>
      <c r="Y27">
        <f t="shared" si="7"/>
        <v>0.25237191650853891</v>
      </c>
      <c r="Z27">
        <f>Z10/Z19</f>
        <v>0.26552984165651644</v>
      </c>
    </row>
    <row r="28" spans="1:34" x14ac:dyDescent="0.25">
      <c r="C28" t="s">
        <v>12</v>
      </c>
      <c r="D28">
        <f>SUM(D4:D10)/SUM(D13:D19)</f>
        <v>2.2157679805106884E-2</v>
      </c>
      <c r="E28">
        <f t="shared" ref="E28:Z28" si="8">SUM(E4:E10)/SUM(E13:E19)</f>
        <v>2.5248212322629051E-2</v>
      </c>
      <c r="F28">
        <f t="shared" si="8"/>
        <v>2.8943712913354243E-2</v>
      </c>
      <c r="G28">
        <f t="shared" si="8"/>
        <v>2.57870967841081E-2</v>
      </c>
      <c r="H28">
        <f t="shared" si="8"/>
        <v>2.628248163606501E-2</v>
      </c>
      <c r="I28">
        <f t="shared" si="8"/>
        <v>2.8934871100673241E-2</v>
      </c>
      <c r="J28">
        <f t="shared" si="8"/>
        <v>3.1092633036122311E-2</v>
      </c>
      <c r="K28">
        <f t="shared" si="8"/>
        <v>3.8564193488690529E-2</v>
      </c>
      <c r="L28">
        <f t="shared" si="8"/>
        <v>3.0856864265112867E-2</v>
      </c>
      <c r="M28">
        <f t="shared" si="8"/>
        <v>3.4266426146241494E-2</v>
      </c>
      <c r="N28">
        <f t="shared" si="8"/>
        <v>2.6016671567446088E-2</v>
      </c>
      <c r="O28">
        <f t="shared" si="8"/>
        <v>2.6857821113291467E-2</v>
      </c>
      <c r="P28">
        <f t="shared" si="8"/>
        <v>4.7065385486690453E-2</v>
      </c>
      <c r="Q28">
        <f t="shared" si="8"/>
        <v>5.4291564528699612E-2</v>
      </c>
      <c r="R28">
        <f t="shared" si="8"/>
        <v>4.265645738093881E-2</v>
      </c>
      <c r="S28">
        <f t="shared" si="8"/>
        <v>0.17240698074771516</v>
      </c>
      <c r="T28">
        <f t="shared" si="8"/>
        <v>0.19313635914350122</v>
      </c>
      <c r="U28">
        <f>AVERAGE(T28,V28)</f>
        <v>0.17983933901108481</v>
      </c>
      <c r="V28">
        <f t="shared" si="8"/>
        <v>0.16654231887866841</v>
      </c>
      <c r="W28">
        <f t="shared" si="8"/>
        <v>0.22934420819575563</v>
      </c>
      <c r="X28">
        <f t="shared" si="8"/>
        <v>0.20526482098164628</v>
      </c>
      <c r="Y28">
        <f t="shared" si="8"/>
        <v>0.20964105898507512</v>
      </c>
      <c r="Z28">
        <f t="shared" si="8"/>
        <v>0.23349286113105208</v>
      </c>
    </row>
    <row r="30" spans="1:34" x14ac:dyDescent="0.25">
      <c r="D30">
        <v>1842</v>
      </c>
      <c r="E30">
        <v>1847</v>
      </c>
      <c r="F30">
        <v>1852</v>
      </c>
      <c r="G30">
        <v>1857</v>
      </c>
      <c r="H30">
        <v>1862</v>
      </c>
      <c r="I30">
        <v>1867</v>
      </c>
      <c r="J30">
        <v>1872</v>
      </c>
      <c r="K30">
        <v>1877</v>
      </c>
      <c r="L30">
        <v>1882</v>
      </c>
      <c r="M30">
        <v>1887</v>
      </c>
      <c r="N30">
        <v>1892</v>
      </c>
      <c r="O30">
        <v>1897</v>
      </c>
      <c r="P30">
        <v>1902</v>
      </c>
      <c r="Q30">
        <v>1907</v>
      </c>
      <c r="R30">
        <v>1912</v>
      </c>
      <c r="S30">
        <v>1922</v>
      </c>
      <c r="T30">
        <v>1927</v>
      </c>
      <c r="U30">
        <v>1932</v>
      </c>
      <c r="V30">
        <v>1937</v>
      </c>
      <c r="W30">
        <v>1942</v>
      </c>
      <c r="X30">
        <v>1947</v>
      </c>
      <c r="Y30">
        <v>1952</v>
      </c>
      <c r="Z30">
        <v>1957</v>
      </c>
    </row>
    <row r="31" spans="1:34" x14ac:dyDescent="0.25">
      <c r="A31" t="s">
        <v>430</v>
      </c>
      <c r="C31" t="s">
        <v>168</v>
      </c>
      <c r="G31">
        <f>G42/G50</f>
        <v>7.0307651113613269E-3</v>
      </c>
      <c r="M31">
        <f>M42/M50</f>
        <v>1.5961599037892401E-2</v>
      </c>
      <c r="S31">
        <f t="shared" ref="S31:Z32" si="9">S42/S50</f>
        <v>5.177659559296436E-2</v>
      </c>
      <c r="T31">
        <f t="shared" si="9"/>
        <v>2.5269844994428355E-2</v>
      </c>
      <c r="U31">
        <f t="shared" si="9"/>
        <v>1.5074037943822052E-2</v>
      </c>
      <c r="V31">
        <f t="shared" si="9"/>
        <v>1.2226176103208182E-2</v>
      </c>
      <c r="W31">
        <f t="shared" si="9"/>
        <v>8.9168481400565321E-3</v>
      </c>
      <c r="X31">
        <f t="shared" si="9"/>
        <v>2.0379894089471952E-3</v>
      </c>
      <c r="Y31">
        <f t="shared" si="9"/>
        <v>0</v>
      </c>
      <c r="Z31">
        <f>Z42/Z50</f>
        <v>0</v>
      </c>
    </row>
    <row r="32" spans="1:34" x14ac:dyDescent="0.25">
      <c r="C32" t="s">
        <v>177</v>
      </c>
      <c r="D32">
        <v>0</v>
      </c>
      <c r="E32">
        <f>E43/E51</f>
        <v>3.1464763165835927E-3</v>
      </c>
      <c r="F32">
        <f>F43/F51</f>
        <v>5.1676923384907647E-3</v>
      </c>
      <c r="G32">
        <f>G43/G51</f>
        <v>7.0307653153616123E-3</v>
      </c>
      <c r="H32">
        <f>H43/H51</f>
        <v>9.1015251826845733E-3</v>
      </c>
      <c r="I32">
        <f>I43/I51</f>
        <v>1.1556454398195594E-2</v>
      </c>
      <c r="J32">
        <f>J43/J51</f>
        <v>1.398919965297327E-2</v>
      </c>
      <c r="K32">
        <f>K43/K51</f>
        <v>1.4390176569762986E-2</v>
      </c>
      <c r="L32">
        <f>L43/L51</f>
        <v>1.5173960050525919E-2</v>
      </c>
      <c r="M32">
        <f>M43/M51</f>
        <v>1.596160242260574E-2</v>
      </c>
      <c r="N32">
        <f t="shared" ref="N32:T32" si="10">N43/N51</f>
        <v>1.8435204123737513E-2</v>
      </c>
      <c r="O32">
        <f t="shared" si="10"/>
        <v>3.1002669341522862E-2</v>
      </c>
      <c r="P32">
        <f t="shared" si="10"/>
        <v>4.8203093015122787E-2</v>
      </c>
      <c r="Q32">
        <f t="shared" si="10"/>
        <v>5.7476425255249847E-2</v>
      </c>
      <c r="R32">
        <f t="shared" si="10"/>
        <v>6.6117230894412446E-2</v>
      </c>
      <c r="S32">
        <f t="shared" si="10"/>
        <v>5.1776594321976815E-2</v>
      </c>
      <c r="T32">
        <f t="shared" si="10"/>
        <v>2.5265631718450778E-2</v>
      </c>
      <c r="U32">
        <f t="shared" si="9"/>
        <v>1.5090589817885906E-2</v>
      </c>
      <c r="V32">
        <f t="shared" si="9"/>
        <v>1.221812336755832E-2</v>
      </c>
      <c r="W32">
        <f t="shared" si="9"/>
        <v>8.9090120841522468E-3</v>
      </c>
      <c r="X32">
        <f t="shared" si="9"/>
        <v>1.9848825065251268E-3</v>
      </c>
      <c r="Y32">
        <f t="shared" si="9"/>
        <v>0</v>
      </c>
      <c r="Z32">
        <f t="shared" si="9"/>
        <v>0</v>
      </c>
    </row>
    <row r="33" spans="1:26" x14ac:dyDescent="0.25">
      <c r="C33" t="s">
        <v>171</v>
      </c>
      <c r="D33">
        <v>0</v>
      </c>
      <c r="E33">
        <f>E44/E52</f>
        <v>3.1464773290799022E-3</v>
      </c>
      <c r="F33">
        <f t="shared" ref="F33:Z37" si="11">F44/F52</f>
        <v>5.1676921141574151E-3</v>
      </c>
      <c r="G33">
        <f t="shared" si="11"/>
        <v>7.0307656686602544E-3</v>
      </c>
      <c r="H33">
        <f t="shared" si="11"/>
        <v>9.1015249678732917E-3</v>
      </c>
      <c r="I33">
        <f t="shared" si="11"/>
        <v>1.1556454937332275E-2</v>
      </c>
      <c r="J33">
        <f t="shared" si="11"/>
        <v>1.3989199006817912E-2</v>
      </c>
      <c r="K33">
        <f t="shared" si="11"/>
        <v>1.4390177073082579E-2</v>
      </c>
      <c r="L33">
        <f t="shared" si="11"/>
        <v>1.5173958637312177E-2</v>
      </c>
      <c r="M33">
        <f t="shared" si="11"/>
        <v>1.5961602295450357E-2</v>
      </c>
      <c r="N33">
        <f t="shared" si="11"/>
        <v>1.8435204198090652E-2</v>
      </c>
      <c r="O33">
        <f t="shared" si="11"/>
        <v>3.1002669063548809E-2</v>
      </c>
      <c r="P33">
        <f t="shared" si="11"/>
        <v>4.8203089337779011E-2</v>
      </c>
      <c r="Q33">
        <f t="shared" si="11"/>
        <v>5.7476423858687224E-2</v>
      </c>
      <c r="R33">
        <f t="shared" si="11"/>
        <v>6.6117230559774337E-2</v>
      </c>
      <c r="S33">
        <f t="shared" si="11"/>
        <v>5.1791965102236978E-2</v>
      </c>
      <c r="T33">
        <f t="shared" si="11"/>
        <v>2.5266946938183724E-2</v>
      </c>
      <c r="U33">
        <f t="shared" si="11"/>
        <v>1.5073115263976516E-2</v>
      </c>
      <c r="V33">
        <f t="shared" si="11"/>
        <v>1.2228587090328083E-2</v>
      </c>
      <c r="W33">
        <f t="shared" si="11"/>
        <v>8.9169969471618264E-3</v>
      </c>
      <c r="X33">
        <f t="shared" si="11"/>
        <v>2.8516710954764983E-3</v>
      </c>
      <c r="Y33">
        <f t="shared" si="11"/>
        <v>7.2889102110890776E-3</v>
      </c>
      <c r="Z33">
        <f t="shared" si="11"/>
        <v>1.245994278185511E-2</v>
      </c>
    </row>
    <row r="34" spans="1:26" x14ac:dyDescent="0.25">
      <c r="C34" t="s">
        <v>172</v>
      </c>
      <c r="D34">
        <v>0</v>
      </c>
      <c r="E34">
        <f>E45/E53</f>
        <v>3.1464773827245092E-3</v>
      </c>
      <c r="F34">
        <f t="shared" si="11"/>
        <v>5.1676917506003816E-3</v>
      </c>
      <c r="G34">
        <f t="shared" si="11"/>
        <v>7.0307661530648645E-3</v>
      </c>
      <c r="H34">
        <f t="shared" si="11"/>
        <v>9.101524727906412E-3</v>
      </c>
      <c r="I34">
        <f t="shared" si="11"/>
        <v>1.1556455538747049E-2</v>
      </c>
      <c r="J34">
        <f t="shared" si="11"/>
        <v>1.3989199724156739E-2</v>
      </c>
      <c r="K34">
        <f t="shared" si="11"/>
        <v>1.4390176681262684E-2</v>
      </c>
      <c r="L34">
        <f t="shared" si="11"/>
        <v>1.5173959323207326E-2</v>
      </c>
      <c r="M34">
        <f t="shared" si="11"/>
        <v>1.6320432079055272E-2</v>
      </c>
      <c r="N34">
        <f t="shared" si="11"/>
        <v>2.0263218152921675E-2</v>
      </c>
      <c r="O34">
        <f t="shared" si="11"/>
        <v>3.4630858576644032E-2</v>
      </c>
      <c r="P34">
        <f t="shared" si="11"/>
        <v>5.0907167737830501E-2</v>
      </c>
      <c r="Q34">
        <f t="shared" si="11"/>
        <v>5.9252865803099138E-2</v>
      </c>
      <c r="R34">
        <f t="shared" si="11"/>
        <v>6.7359330062279857E-2</v>
      </c>
      <c r="S34">
        <f t="shared" si="11"/>
        <v>5.2390503868269475E-2</v>
      </c>
      <c r="T34">
        <f t="shared" si="11"/>
        <v>2.6554734875336616E-2</v>
      </c>
      <c r="U34">
        <f t="shared" si="11"/>
        <v>1.5689993989745309E-2</v>
      </c>
      <c r="V34">
        <f t="shared" si="11"/>
        <v>1.4245669086542692E-2</v>
      </c>
      <c r="W34">
        <f t="shared" si="11"/>
        <v>9.8221421014596626E-3</v>
      </c>
      <c r="X34">
        <f t="shared" si="11"/>
        <v>9.6670670495278971E-3</v>
      </c>
      <c r="Y34">
        <f t="shared" si="11"/>
        <v>4.731516794622017E-2</v>
      </c>
      <c r="Z34">
        <f t="shared" si="11"/>
        <v>5.6954204174180775E-2</v>
      </c>
    </row>
    <row r="35" spans="1:26" x14ac:dyDescent="0.25">
      <c r="C35" t="s">
        <v>173</v>
      </c>
      <c r="D35">
        <v>0</v>
      </c>
      <c r="E35">
        <f>E46/E54</f>
        <v>3.1464778665127127E-3</v>
      </c>
      <c r="F35">
        <f t="shared" si="11"/>
        <v>5.1676917761173001E-3</v>
      </c>
      <c r="G35">
        <f t="shared" si="11"/>
        <v>7.0307672653450387E-3</v>
      </c>
      <c r="H35">
        <f t="shared" si="11"/>
        <v>9.1008107287246665E-3</v>
      </c>
      <c r="I35">
        <f t="shared" si="11"/>
        <v>1.1551793582444361E-2</v>
      </c>
      <c r="J35">
        <f t="shared" si="11"/>
        <v>1.3989939265914983E-2</v>
      </c>
      <c r="K35">
        <f t="shared" si="11"/>
        <v>1.4405345353675453E-2</v>
      </c>
      <c r="L35">
        <f t="shared" si="11"/>
        <v>1.516375753012048E-2</v>
      </c>
      <c r="M35">
        <f t="shared" si="11"/>
        <v>1.8383377717391302E-2</v>
      </c>
      <c r="N35">
        <f t="shared" si="11"/>
        <v>3.5917821807600135E-2</v>
      </c>
      <c r="O35">
        <f t="shared" si="11"/>
        <v>7.2791441018960776E-2</v>
      </c>
      <c r="P35">
        <f t="shared" si="11"/>
        <v>9.1313426142760626E-2</v>
      </c>
      <c r="Q35">
        <f t="shared" si="11"/>
        <v>0.1022061238171755</v>
      </c>
      <c r="R35">
        <f t="shared" si="11"/>
        <v>0.10696957684807658</v>
      </c>
      <c r="S35">
        <f t="shared" si="11"/>
        <v>0.10647628939484721</v>
      </c>
      <c r="T35">
        <f t="shared" si="11"/>
        <v>0.10667104899640066</v>
      </c>
      <c r="U35">
        <f t="shared" si="11"/>
        <v>0.10224588115341939</v>
      </c>
      <c r="V35">
        <f t="shared" si="11"/>
        <v>0.11496598205212431</v>
      </c>
      <c r="W35">
        <f t="shared" si="11"/>
        <v>8.0760143561126374E-2</v>
      </c>
      <c r="X35">
        <f t="shared" si="11"/>
        <v>0.1112923890275591</v>
      </c>
      <c r="Y35">
        <f t="shared" si="11"/>
        <v>0.15898540385496465</v>
      </c>
      <c r="Z35">
        <f t="shared" si="11"/>
        <v>0.24019856628505823</v>
      </c>
    </row>
    <row r="36" spans="1:26" x14ac:dyDescent="0.25">
      <c r="C36" t="s">
        <v>169</v>
      </c>
      <c r="D36">
        <v>0</v>
      </c>
      <c r="E36">
        <f>E47/E55</f>
        <v>3.1464774059759156E-3</v>
      </c>
      <c r="F36">
        <f t="shared" si="11"/>
        <v>5.1676922012137009E-3</v>
      </c>
      <c r="G36">
        <f t="shared" si="11"/>
        <v>7.0307665856947374E-3</v>
      </c>
      <c r="H36">
        <f t="shared" si="11"/>
        <v>9.0995015807161465E-3</v>
      </c>
      <c r="I36">
        <f t="shared" si="11"/>
        <v>1.1561516699584998E-2</v>
      </c>
      <c r="J36">
        <f t="shared" si="11"/>
        <v>1.3988349661704039E-2</v>
      </c>
      <c r="K36">
        <f t="shared" si="11"/>
        <v>1.4375770544554457E-2</v>
      </c>
      <c r="L36">
        <f t="shared" si="11"/>
        <v>1.5168059579439253E-2</v>
      </c>
      <c r="M36">
        <f t="shared" si="11"/>
        <v>2.0551373918061163E-2</v>
      </c>
      <c r="N36">
        <f t="shared" si="11"/>
        <v>6.9936940994702754E-2</v>
      </c>
      <c r="O36">
        <f t="shared" si="11"/>
        <v>0.14636456516697588</v>
      </c>
      <c r="P36">
        <f t="shared" si="11"/>
        <v>0.1752931828817734</v>
      </c>
      <c r="Q36">
        <f t="shared" si="11"/>
        <v>0.19604816114346924</v>
      </c>
      <c r="R36">
        <f t="shared" si="11"/>
        <v>0.20761351238938053</v>
      </c>
      <c r="S36">
        <f t="shared" si="11"/>
        <v>0.24537637414717983</v>
      </c>
      <c r="T36">
        <f t="shared" si="11"/>
        <v>0.28502989475169299</v>
      </c>
      <c r="U36">
        <f t="shared" si="11"/>
        <v>0.29321679634710307</v>
      </c>
      <c r="V36">
        <f t="shared" si="11"/>
        <v>0.30165614193165063</v>
      </c>
      <c r="W36">
        <f t="shared" si="11"/>
        <v>0.28228349493453875</v>
      </c>
      <c r="X36">
        <f t="shared" si="11"/>
        <v>0.31140393119476262</v>
      </c>
      <c r="Y36">
        <f t="shared" si="11"/>
        <v>0.3316261758807631</v>
      </c>
      <c r="Z36">
        <f t="shared" si="11"/>
        <v>0.46514858158191325</v>
      </c>
    </row>
    <row r="37" spans="1:26" x14ac:dyDescent="0.25">
      <c r="C37" t="s">
        <v>170</v>
      </c>
      <c r="D37">
        <v>0</v>
      </c>
      <c r="E37">
        <f>E48/E56</f>
        <v>3.1464800581050183E-3</v>
      </c>
      <c r="F37">
        <f t="shared" si="11"/>
        <v>5.1676885545393339E-3</v>
      </c>
      <c r="G37">
        <f t="shared" si="11"/>
        <v>7.0307663948147737E-3</v>
      </c>
      <c r="H37">
        <f t="shared" si="11"/>
        <v>9.101525689115814E-3</v>
      </c>
      <c r="I37">
        <f t="shared" si="11"/>
        <v>1.1556457203735042E-2</v>
      </c>
      <c r="J37">
        <f t="shared" si="11"/>
        <v>1.3989198280429943E-2</v>
      </c>
      <c r="K37">
        <f t="shared" si="11"/>
        <v>1.4392134954791476E-2</v>
      </c>
      <c r="L37">
        <f t="shared" si="11"/>
        <v>1.5173962037079157E-2</v>
      </c>
      <c r="M37">
        <f t="shared" si="11"/>
        <v>2.1715981305309287E-2</v>
      </c>
      <c r="N37">
        <f t="shared" si="11"/>
        <v>0.10445521184546616</v>
      </c>
      <c r="O37">
        <f t="shared" si="11"/>
        <v>0.20814409864828243</v>
      </c>
      <c r="P37">
        <f t="shared" si="11"/>
        <v>0.24972574374426829</v>
      </c>
      <c r="Q37">
        <f t="shared" si="11"/>
        <v>0.27846817061981455</v>
      </c>
      <c r="R37">
        <f t="shared" si="11"/>
        <v>0.31030023139888763</v>
      </c>
      <c r="S37">
        <f t="shared" si="11"/>
        <v>0.4257840389845875</v>
      </c>
      <c r="T37">
        <f t="shared" si="11"/>
        <v>0.47845232292425344</v>
      </c>
      <c r="U37">
        <f t="shared" si="11"/>
        <v>0.52910695600949453</v>
      </c>
      <c r="V37">
        <f t="shared" si="11"/>
        <v>0.53173451187211485</v>
      </c>
      <c r="W37">
        <f t="shared" si="11"/>
        <v>0.52603427778568868</v>
      </c>
      <c r="X37">
        <f t="shared" si="11"/>
        <v>0.52501257708935534</v>
      </c>
      <c r="Y37">
        <f t="shared" si="11"/>
        <v>0.53539672632681201</v>
      </c>
      <c r="Z37">
        <f t="shared" si="11"/>
        <v>0.6046220580702123</v>
      </c>
    </row>
    <row r="38" spans="1:26" x14ac:dyDescent="0.25">
      <c r="C38" t="s">
        <v>12</v>
      </c>
      <c r="D38">
        <f>SUM(D42:D48)/SUM(D50:D56)</f>
        <v>0</v>
      </c>
      <c r="E38">
        <f t="shared" ref="E38:Z38" si="12">SUM(E42:E48)/SUM(E50:E56)</f>
        <v>3.1464781589981947E-3</v>
      </c>
      <c r="F38">
        <f t="shared" si="12"/>
        <v>5.1676912220520316E-3</v>
      </c>
      <c r="G38">
        <f t="shared" si="12"/>
        <v>7.0307667434018608E-3</v>
      </c>
      <c r="H38">
        <f t="shared" si="12"/>
        <v>9.1005741938837564E-3</v>
      </c>
      <c r="I38">
        <f t="shared" si="12"/>
        <v>1.1556823036094153E-2</v>
      </c>
      <c r="J38">
        <f t="shared" si="12"/>
        <v>1.3989175417107971E-2</v>
      </c>
      <c r="K38">
        <f t="shared" si="12"/>
        <v>1.4390367381514493E-2</v>
      </c>
      <c r="L38">
        <f t="shared" si="12"/>
        <v>1.5168153869122318E-2</v>
      </c>
      <c r="M38">
        <f t="shared" si="12"/>
        <v>1.9504048314725107E-2</v>
      </c>
      <c r="N38">
        <f t="shared" si="12"/>
        <v>6.6788899597715182E-2</v>
      </c>
      <c r="O38">
        <f t="shared" si="12"/>
        <v>0.12734540852693593</v>
      </c>
      <c r="P38">
        <f t="shared" si="12"/>
        <v>0.15973392623224675</v>
      </c>
      <c r="Q38">
        <f t="shared" si="12"/>
        <v>0.18110435730819457</v>
      </c>
      <c r="R38">
        <f t="shared" si="12"/>
        <v>0.19286343737081135</v>
      </c>
      <c r="S38">
        <f t="shared" si="12"/>
        <v>0.23172627560224224</v>
      </c>
      <c r="T38">
        <f t="shared" si="12"/>
        <v>0.23946495211433586</v>
      </c>
      <c r="U38">
        <f t="shared" si="12"/>
        <v>0.25632308124948533</v>
      </c>
      <c r="V38">
        <f t="shared" si="12"/>
        <v>0.24196646035769762</v>
      </c>
      <c r="W38">
        <f t="shared" si="12"/>
        <v>0.25446653316229928</v>
      </c>
      <c r="X38">
        <f t="shared" si="12"/>
        <v>0.23867110340292569</v>
      </c>
      <c r="Y38">
        <f t="shared" si="12"/>
        <v>0.2602376882593303</v>
      </c>
      <c r="Z38">
        <f t="shared" si="12"/>
        <v>0.32684862178571611</v>
      </c>
    </row>
    <row r="40" spans="1:26" x14ac:dyDescent="0.25">
      <c r="C40" t="s">
        <v>167</v>
      </c>
      <c r="D40" t="s">
        <v>175</v>
      </c>
      <c r="E40" t="s">
        <v>174</v>
      </c>
    </row>
    <row r="41" spans="1:26" x14ac:dyDescent="0.25">
      <c r="A41" t="s">
        <v>279</v>
      </c>
      <c r="D41">
        <v>1842</v>
      </c>
      <c r="E41">
        <v>1847</v>
      </c>
      <c r="F41">
        <v>1852</v>
      </c>
      <c r="G41">
        <v>1857</v>
      </c>
      <c r="H41">
        <v>1962</v>
      </c>
      <c r="I41">
        <v>1867</v>
      </c>
      <c r="J41">
        <v>1872</v>
      </c>
      <c r="K41">
        <v>1877</v>
      </c>
      <c r="L41">
        <v>1882</v>
      </c>
      <c r="M41">
        <v>1887</v>
      </c>
      <c r="N41">
        <v>1892</v>
      </c>
      <c r="O41">
        <v>1897</v>
      </c>
      <c r="P41">
        <v>1902</v>
      </c>
      <c r="Q41">
        <v>1907</v>
      </c>
      <c r="R41">
        <v>1912</v>
      </c>
      <c r="S41">
        <v>1922</v>
      </c>
      <c r="T41">
        <v>1927</v>
      </c>
      <c r="U41">
        <v>1932</v>
      </c>
      <c r="V41">
        <v>1937</v>
      </c>
      <c r="W41">
        <v>1942</v>
      </c>
      <c r="X41">
        <v>1947</v>
      </c>
      <c r="Y41">
        <v>1952</v>
      </c>
      <c r="Z41">
        <v>1857</v>
      </c>
    </row>
    <row r="42" spans="1:26" x14ac:dyDescent="0.25">
      <c r="C42">
        <v>60</v>
      </c>
      <c r="G42">
        <v>83.766880999999998</v>
      </c>
      <c r="H42">
        <v>0</v>
      </c>
      <c r="I42">
        <v>0</v>
      </c>
      <c r="J42">
        <v>0</v>
      </c>
      <c r="K42">
        <v>0</v>
      </c>
      <c r="L42">
        <v>0</v>
      </c>
      <c r="M42">
        <v>559.16286999999977</v>
      </c>
      <c r="N42">
        <v>0</v>
      </c>
      <c r="O42">
        <v>0</v>
      </c>
      <c r="P42">
        <v>0</v>
      </c>
      <c r="Q42">
        <v>0</v>
      </c>
      <c r="R42">
        <v>0</v>
      </c>
      <c r="S42">
        <v>72937.818100000004</v>
      </c>
      <c r="T42">
        <v>188620.58099999998</v>
      </c>
      <c r="U42">
        <v>504967.4</v>
      </c>
      <c r="V42">
        <v>890092.24</v>
      </c>
      <c r="W42">
        <v>7066.1479000000008</v>
      </c>
      <c r="X42">
        <v>181155.4</v>
      </c>
      <c r="Y42">
        <v>0</v>
      </c>
      <c r="Z42">
        <v>0</v>
      </c>
    </row>
    <row r="43" spans="1:26" x14ac:dyDescent="0.25">
      <c r="C43">
        <v>70</v>
      </c>
      <c r="D43">
        <v>0</v>
      </c>
      <c r="E43">
        <v>950.44360000000006</v>
      </c>
      <c r="F43">
        <v>2596.8824999999997</v>
      </c>
      <c r="G43">
        <v>9050.1579000000002</v>
      </c>
      <c r="H43">
        <v>13226.948200000001</v>
      </c>
      <c r="I43">
        <v>11019.539100000004</v>
      </c>
      <c r="J43">
        <v>26298.798499999997</v>
      </c>
      <c r="K43">
        <v>39425.159600000006</v>
      </c>
      <c r="L43">
        <v>14858.286599999998</v>
      </c>
      <c r="M43">
        <v>69879.315999999992</v>
      </c>
      <c r="N43">
        <v>25410.370999999992</v>
      </c>
      <c r="O43">
        <v>41789.131700000005</v>
      </c>
      <c r="P43">
        <v>175505.24769999995</v>
      </c>
      <c r="Q43">
        <v>228383.4333</v>
      </c>
      <c r="R43">
        <v>415288.05300000001</v>
      </c>
      <c r="S43">
        <v>1816828.1700000002</v>
      </c>
      <c r="T43">
        <v>2319958.37</v>
      </c>
      <c r="U43">
        <v>2467033.2899999996</v>
      </c>
      <c r="V43">
        <v>2546678.6</v>
      </c>
      <c r="W43">
        <v>1058336.9000000001</v>
      </c>
      <c r="X43">
        <v>502778</v>
      </c>
      <c r="Y43">
        <v>0</v>
      </c>
      <c r="Z43">
        <v>0</v>
      </c>
    </row>
    <row r="44" spans="1:26" x14ac:dyDescent="0.25">
      <c r="C44">
        <v>80</v>
      </c>
      <c r="D44">
        <v>0</v>
      </c>
      <c r="E44">
        <v>23089.882999999998</v>
      </c>
      <c r="F44">
        <v>49948.431999999993</v>
      </c>
      <c r="G44">
        <v>100315.84199999998</v>
      </c>
      <c r="H44">
        <v>198599.57800000001</v>
      </c>
      <c r="I44">
        <v>230131.53400000001</v>
      </c>
      <c r="J44">
        <v>369637.58600000007</v>
      </c>
      <c r="K44">
        <v>515419.75000000012</v>
      </c>
      <c r="L44">
        <v>387866.59599999996</v>
      </c>
      <c r="M44">
        <v>810687.53</v>
      </c>
      <c r="N44">
        <v>633592.43000000017</v>
      </c>
      <c r="O44">
        <v>1002909.561</v>
      </c>
      <c r="P44">
        <v>2476066.6</v>
      </c>
      <c r="Q44">
        <v>3468058.2600000002</v>
      </c>
      <c r="R44">
        <v>4380908.4700000007</v>
      </c>
      <c r="S44">
        <v>10163511.25</v>
      </c>
      <c r="T44">
        <v>9987333.2000000011</v>
      </c>
      <c r="U44">
        <v>8691006.9000000022</v>
      </c>
      <c r="V44">
        <v>7606414.4634999996</v>
      </c>
      <c r="W44">
        <v>5211308.2</v>
      </c>
      <c r="X44">
        <v>2124854.2630000003</v>
      </c>
      <c r="Y44">
        <v>7759358.7000000002</v>
      </c>
      <c r="Z44">
        <v>7463460.2599999998</v>
      </c>
    </row>
    <row r="45" spans="1:26" x14ac:dyDescent="0.25">
      <c r="C45">
        <v>90</v>
      </c>
      <c r="D45">
        <v>0</v>
      </c>
      <c r="E45">
        <v>99186.09</v>
      </c>
      <c r="F45">
        <v>159015.34</v>
      </c>
      <c r="G45">
        <v>305409.24000000005</v>
      </c>
      <c r="H45">
        <v>560333.1399999999</v>
      </c>
      <c r="I45">
        <v>715220.98999999987</v>
      </c>
      <c r="J45">
        <v>1050922.1499999999</v>
      </c>
      <c r="K45">
        <v>1355024.02</v>
      </c>
      <c r="L45">
        <v>1321535.23</v>
      </c>
      <c r="M45">
        <v>2220834.62</v>
      </c>
      <c r="N45">
        <v>2600188.98</v>
      </c>
      <c r="O45">
        <v>4798829.3099999996</v>
      </c>
      <c r="P45">
        <v>9108787.3500000015</v>
      </c>
      <c r="Q45">
        <v>12515738.069999998</v>
      </c>
      <c r="R45">
        <v>14745391.010000002</v>
      </c>
      <c r="S45">
        <v>21896682.5</v>
      </c>
      <c r="T45">
        <v>21331660.200000003</v>
      </c>
      <c r="U45">
        <v>16278318.525000002</v>
      </c>
      <c r="V45">
        <v>14897461.312930001</v>
      </c>
      <c r="W45">
        <v>10565624.610000001</v>
      </c>
      <c r="X45">
        <v>9901200.1750000007</v>
      </c>
      <c r="Y45">
        <v>73116504</v>
      </c>
      <c r="Z45">
        <v>46227065.090000004</v>
      </c>
    </row>
    <row r="46" spans="1:26" x14ac:dyDescent="0.25">
      <c r="C46">
        <v>95</v>
      </c>
      <c r="D46">
        <v>0</v>
      </c>
      <c r="E46">
        <v>470666.93000000005</v>
      </c>
      <c r="F46">
        <v>730546.21999999986</v>
      </c>
      <c r="G46">
        <v>1393852.5</v>
      </c>
      <c r="H46">
        <v>2432196.7000000002</v>
      </c>
      <c r="I46">
        <v>3377763.4</v>
      </c>
      <c r="J46">
        <v>4119397.2</v>
      </c>
      <c r="K46">
        <v>5193127.0000000009</v>
      </c>
      <c r="L46">
        <v>6041240.9999999991</v>
      </c>
      <c r="M46">
        <v>9471116.1999999993</v>
      </c>
      <c r="N46">
        <v>20983191.5</v>
      </c>
      <c r="O46">
        <v>50291606.600000001</v>
      </c>
      <c r="P46">
        <v>81104585.099999994</v>
      </c>
      <c r="Q46">
        <v>114491299.90000001</v>
      </c>
      <c r="R46">
        <v>120683076.59999999</v>
      </c>
      <c r="S46">
        <v>177708927</v>
      </c>
      <c r="T46">
        <v>328962848</v>
      </c>
      <c r="U46">
        <v>341373249</v>
      </c>
      <c r="V46">
        <v>387201563.19999999</v>
      </c>
      <c r="W46">
        <v>326269770.19999999</v>
      </c>
      <c r="X46">
        <v>319205400.39999998</v>
      </c>
      <c r="Y46">
        <v>657989847</v>
      </c>
      <c r="Z46">
        <v>553921708.10000002</v>
      </c>
    </row>
    <row r="47" spans="1:26" x14ac:dyDescent="0.25">
      <c r="C47">
        <v>99</v>
      </c>
      <c r="D47">
        <v>0</v>
      </c>
      <c r="E47">
        <v>474818.10000000009</v>
      </c>
      <c r="F47">
        <v>863881.71000000008</v>
      </c>
      <c r="G47">
        <v>1492521.1100000003</v>
      </c>
      <c r="H47">
        <v>2511452.9</v>
      </c>
      <c r="I47">
        <v>3844451.8</v>
      </c>
      <c r="J47">
        <v>3913466.38</v>
      </c>
      <c r="K47">
        <v>5807811.3000000007</v>
      </c>
      <c r="L47">
        <v>6491929.5</v>
      </c>
      <c r="M47">
        <v>10684659.299999999</v>
      </c>
      <c r="N47">
        <v>47529145.099999994</v>
      </c>
      <c r="O47">
        <v>126224801</v>
      </c>
      <c r="P47">
        <v>199273290.30000001</v>
      </c>
      <c r="Q47">
        <v>292837138.30000001</v>
      </c>
      <c r="R47">
        <v>304984249.69999999</v>
      </c>
      <c r="S47">
        <v>471147176</v>
      </c>
      <c r="T47">
        <v>1010145947</v>
      </c>
      <c r="U47">
        <v>1075938056</v>
      </c>
      <c r="V47">
        <v>1034813764</v>
      </c>
      <c r="W47">
        <v>1436857106</v>
      </c>
      <c r="X47">
        <v>969456957</v>
      </c>
      <c r="Y47">
        <v>1296644237</v>
      </c>
      <c r="Z47">
        <v>1135209152</v>
      </c>
    </row>
    <row r="48" spans="1:26" x14ac:dyDescent="0.25">
      <c r="C48">
        <v>999</v>
      </c>
      <c r="D48">
        <v>0</v>
      </c>
      <c r="E48">
        <v>312316.14</v>
      </c>
      <c r="F48">
        <v>518143.74999999988</v>
      </c>
      <c r="G48">
        <v>547816.64</v>
      </c>
      <c r="H48">
        <v>1455660.9300000002</v>
      </c>
      <c r="I48">
        <v>1885804.69</v>
      </c>
      <c r="J48">
        <v>2205727.2400000002</v>
      </c>
      <c r="K48">
        <v>4257283.6000000006</v>
      </c>
      <c r="L48">
        <v>2957854.7600000002</v>
      </c>
      <c r="M48">
        <v>6495698.3999999994</v>
      </c>
      <c r="N48">
        <v>65430744.700000003</v>
      </c>
      <c r="O48">
        <v>96302264.700000003</v>
      </c>
      <c r="P48">
        <v>190615660.19999999</v>
      </c>
      <c r="Q48">
        <v>285290640.80000001</v>
      </c>
      <c r="R48">
        <v>295685090.5</v>
      </c>
      <c r="S48">
        <v>657495713</v>
      </c>
      <c r="T48">
        <v>1051064063</v>
      </c>
      <c r="U48">
        <v>1581446748</v>
      </c>
      <c r="V48">
        <v>1226951471</v>
      </c>
      <c r="W48">
        <v>1929691453</v>
      </c>
      <c r="X48">
        <v>1155422289</v>
      </c>
      <c r="Y48">
        <v>1619800890</v>
      </c>
      <c r="Z48">
        <v>760826275</v>
      </c>
    </row>
    <row r="49" spans="1:165" x14ac:dyDescent="0.25">
      <c r="D49" t="s">
        <v>174</v>
      </c>
      <c r="E49" t="s">
        <v>174</v>
      </c>
      <c r="F49" t="s">
        <v>174</v>
      </c>
      <c r="G49" t="s">
        <v>174</v>
      </c>
      <c r="H49" t="s">
        <v>174</v>
      </c>
      <c r="I49" t="s">
        <v>174</v>
      </c>
      <c r="J49" t="s">
        <v>174</v>
      </c>
      <c r="K49" t="s">
        <v>174</v>
      </c>
      <c r="L49" t="s">
        <v>174</v>
      </c>
      <c r="M49" t="s">
        <v>174</v>
      </c>
      <c r="N49" t="s">
        <v>174</v>
      </c>
      <c r="O49" t="s">
        <v>174</v>
      </c>
      <c r="P49" t="s">
        <v>174</v>
      </c>
      <c r="Q49" t="s">
        <v>174</v>
      </c>
      <c r="R49" t="s">
        <v>174</v>
      </c>
      <c r="S49" t="s">
        <v>174</v>
      </c>
      <c r="T49" t="s">
        <v>174</v>
      </c>
      <c r="U49" t="s">
        <v>174</v>
      </c>
      <c r="V49" t="s">
        <v>174</v>
      </c>
      <c r="W49" t="s">
        <v>174</v>
      </c>
      <c r="X49" t="s">
        <v>174</v>
      </c>
      <c r="Y49" t="s">
        <v>174</v>
      </c>
    </row>
    <row r="50" spans="1:165" x14ac:dyDescent="0.25">
      <c r="A50" t="s">
        <v>181</v>
      </c>
      <c r="C50">
        <v>60</v>
      </c>
      <c r="G50">
        <v>11914.3336</v>
      </c>
      <c r="H50">
        <v>0</v>
      </c>
      <c r="I50">
        <v>0</v>
      </c>
      <c r="J50">
        <v>0</v>
      </c>
      <c r="K50">
        <v>0</v>
      </c>
      <c r="L50">
        <v>0</v>
      </c>
      <c r="M50">
        <v>35031.757700000002</v>
      </c>
      <c r="N50">
        <v>0</v>
      </c>
      <c r="O50">
        <v>0</v>
      </c>
      <c r="P50">
        <v>0</v>
      </c>
      <c r="Q50">
        <v>0</v>
      </c>
      <c r="R50">
        <v>0</v>
      </c>
      <c r="S50">
        <v>1408702.47</v>
      </c>
      <c r="T50">
        <v>7464255.5599999987</v>
      </c>
      <c r="U50">
        <v>33499146.140000001</v>
      </c>
      <c r="V50">
        <v>72802177.270000011</v>
      </c>
      <c r="W50">
        <v>792449.0569999998</v>
      </c>
      <c r="X50">
        <v>88889274.5</v>
      </c>
      <c r="Y50">
        <v>55245363.249999985</v>
      </c>
      <c r="Z50">
        <v>47215178.899999999</v>
      </c>
    </row>
    <row r="51" spans="1:165" x14ac:dyDescent="0.25">
      <c r="C51">
        <v>70</v>
      </c>
      <c r="D51">
        <v>248109.84</v>
      </c>
      <c r="E51">
        <v>302066.027</v>
      </c>
      <c r="F51">
        <v>502522.66000000003</v>
      </c>
      <c r="G51">
        <v>1287222.3</v>
      </c>
      <c r="H51">
        <v>1453267.22</v>
      </c>
      <c r="I51">
        <v>953539.79</v>
      </c>
      <c r="J51">
        <v>1879935.8900000001</v>
      </c>
      <c r="K51">
        <v>2739727.3</v>
      </c>
      <c r="L51">
        <v>979196.37000000011</v>
      </c>
      <c r="M51">
        <v>4377963.7</v>
      </c>
      <c r="N51">
        <v>1378361.25</v>
      </c>
      <c r="O51">
        <v>1347920.44</v>
      </c>
      <c r="P51">
        <v>3640954.0700000012</v>
      </c>
      <c r="Q51">
        <v>3973514.919999999</v>
      </c>
      <c r="R51">
        <v>6281086.5999999996</v>
      </c>
      <c r="S51">
        <v>35089758.100000001</v>
      </c>
      <c r="T51">
        <v>91822694</v>
      </c>
      <c r="U51">
        <v>163481568.30000001</v>
      </c>
      <c r="V51">
        <v>208434513.5</v>
      </c>
      <c r="W51">
        <v>118793968.39999999</v>
      </c>
      <c r="X51">
        <v>253303658.20000002</v>
      </c>
      <c r="Y51">
        <v>306890768</v>
      </c>
      <c r="Z51">
        <v>197116605</v>
      </c>
    </row>
    <row r="52" spans="1:165" x14ac:dyDescent="0.25">
      <c r="C52">
        <v>80</v>
      </c>
      <c r="D52">
        <v>6382427.2999999998</v>
      </c>
      <c r="E52">
        <v>7338328.1000000015</v>
      </c>
      <c r="F52">
        <v>9665520.1000000015</v>
      </c>
      <c r="G52">
        <v>14268124.800000003</v>
      </c>
      <c r="H52">
        <v>21820472.799999997</v>
      </c>
      <c r="I52">
        <v>19913678.999999996</v>
      </c>
      <c r="J52">
        <v>26423070.100000001</v>
      </c>
      <c r="K52">
        <v>35817471</v>
      </c>
      <c r="L52">
        <v>25561332.099999998</v>
      </c>
      <c r="M52">
        <v>50789859</v>
      </c>
      <c r="N52">
        <v>34368614.700000003</v>
      </c>
      <c r="O52">
        <v>32349136.100000001</v>
      </c>
      <c r="P52">
        <v>51367384</v>
      </c>
      <c r="Q52">
        <v>60338796.799999997</v>
      </c>
      <c r="R52">
        <v>66259709.200000003</v>
      </c>
      <c r="S52">
        <v>196237220</v>
      </c>
      <c r="T52">
        <v>395272655</v>
      </c>
      <c r="U52">
        <v>576589958.20000005</v>
      </c>
      <c r="V52">
        <v>622019077.69999993</v>
      </c>
      <c r="W52">
        <v>584424131.89999998</v>
      </c>
      <c r="X52">
        <v>745125995.20000005</v>
      </c>
      <c r="Y52">
        <v>1064543049</v>
      </c>
      <c r="Z52">
        <v>598996351</v>
      </c>
    </row>
    <row r="53" spans="1:165" x14ac:dyDescent="0.25">
      <c r="C53">
        <v>90</v>
      </c>
      <c r="D53">
        <v>26146571.5</v>
      </c>
      <c r="E53">
        <v>31522899.399999999</v>
      </c>
      <c r="F53">
        <v>30771057.5</v>
      </c>
      <c r="G53">
        <v>43438970</v>
      </c>
      <c r="H53">
        <v>61564755</v>
      </c>
      <c r="I53">
        <v>61889304</v>
      </c>
      <c r="J53">
        <v>75123822</v>
      </c>
      <c r="K53">
        <v>94163126</v>
      </c>
      <c r="L53">
        <v>87092314</v>
      </c>
      <c r="M53">
        <v>136076950</v>
      </c>
      <c r="N53">
        <v>128320633</v>
      </c>
      <c r="O53">
        <v>138570902</v>
      </c>
      <c r="P53">
        <v>178929368</v>
      </c>
      <c r="Q53">
        <v>211225869</v>
      </c>
      <c r="R53">
        <v>218906438</v>
      </c>
      <c r="S53">
        <v>417951363</v>
      </c>
      <c r="T53">
        <v>803309101</v>
      </c>
      <c r="U53">
        <v>1037496798</v>
      </c>
      <c r="V53">
        <v>1045753711</v>
      </c>
      <c r="W53">
        <v>1075694538</v>
      </c>
      <c r="X53">
        <v>1024219665</v>
      </c>
      <c r="Y53">
        <v>1545307925</v>
      </c>
      <c r="Z53">
        <v>811653253</v>
      </c>
    </row>
    <row r="54" spans="1:165" x14ac:dyDescent="0.25">
      <c r="C54">
        <v>95</v>
      </c>
      <c r="D54">
        <v>121246005</v>
      </c>
      <c r="E54">
        <v>149585330</v>
      </c>
      <c r="F54">
        <v>141367994</v>
      </c>
      <c r="G54">
        <v>198250411</v>
      </c>
      <c r="H54">
        <v>267250553</v>
      </c>
      <c r="I54">
        <v>292401641</v>
      </c>
      <c r="J54">
        <v>294454259</v>
      </c>
      <c r="K54">
        <v>360500000</v>
      </c>
      <c r="L54">
        <v>398400000</v>
      </c>
      <c r="M54">
        <v>515200000</v>
      </c>
      <c r="N54">
        <v>584200000</v>
      </c>
      <c r="O54">
        <v>690900000</v>
      </c>
      <c r="P54">
        <v>888200000</v>
      </c>
      <c r="Q54">
        <v>1120200000</v>
      </c>
      <c r="R54">
        <v>1128200000</v>
      </c>
      <c r="S54">
        <v>1669000000</v>
      </c>
      <c r="T54">
        <v>3083900000</v>
      </c>
      <c r="U54">
        <v>3338748174</v>
      </c>
      <c r="V54">
        <v>3367966387</v>
      </c>
      <c r="W54">
        <v>4039985020</v>
      </c>
      <c r="X54">
        <v>2868169182</v>
      </c>
      <c r="Y54">
        <v>4138680854</v>
      </c>
      <c r="Z54">
        <v>2306099144</v>
      </c>
    </row>
    <row r="55" spans="1:165" x14ac:dyDescent="0.25">
      <c r="C55">
        <v>99</v>
      </c>
      <c r="D55">
        <v>139910431</v>
      </c>
      <c r="E55">
        <v>150904659</v>
      </c>
      <c r="F55">
        <v>167169730</v>
      </c>
      <c r="G55">
        <v>212284264</v>
      </c>
      <c r="H55">
        <v>275998952</v>
      </c>
      <c r="I55">
        <v>332521407</v>
      </c>
      <c r="J55">
        <v>279766125</v>
      </c>
      <c r="K55">
        <v>404000000</v>
      </c>
      <c r="L55">
        <v>428000000</v>
      </c>
      <c r="M55">
        <v>519900000</v>
      </c>
      <c r="N55">
        <v>679600000</v>
      </c>
      <c r="O55">
        <v>862400000</v>
      </c>
      <c r="P55">
        <v>1136800000</v>
      </c>
      <c r="Q55">
        <v>1493700000</v>
      </c>
      <c r="R55">
        <v>1469000000</v>
      </c>
      <c r="S55">
        <v>1920100000</v>
      </c>
      <c r="T55">
        <v>3544000000</v>
      </c>
      <c r="U55">
        <v>3669428455</v>
      </c>
      <c r="V55">
        <v>3430441553</v>
      </c>
      <c r="W55">
        <v>5090120860</v>
      </c>
      <c r="X55">
        <v>3113181498</v>
      </c>
      <c r="Y55">
        <v>3909957450</v>
      </c>
      <c r="Z55">
        <v>2440530181</v>
      </c>
    </row>
    <row r="56" spans="1:165" x14ac:dyDescent="0.25">
      <c r="C56">
        <v>999</v>
      </c>
      <c r="D56">
        <v>89860227</v>
      </c>
      <c r="E56">
        <v>99258897</v>
      </c>
      <c r="F56">
        <v>100266056</v>
      </c>
      <c r="G56">
        <v>77917059</v>
      </c>
      <c r="H56">
        <v>159935925</v>
      </c>
      <c r="I56">
        <v>163181904</v>
      </c>
      <c r="J56">
        <v>157673599</v>
      </c>
      <c r="K56">
        <v>295806259</v>
      </c>
      <c r="L56">
        <v>194929627</v>
      </c>
      <c r="M56">
        <v>299120648</v>
      </c>
      <c r="N56">
        <v>626400000</v>
      </c>
      <c r="O56">
        <v>462671127</v>
      </c>
      <c r="P56">
        <v>763300000</v>
      </c>
      <c r="Q56">
        <v>1024500000</v>
      </c>
      <c r="R56">
        <v>952900000</v>
      </c>
      <c r="S56">
        <v>1544200000</v>
      </c>
      <c r="T56">
        <v>2196800000</v>
      </c>
      <c r="U56">
        <v>2988898048</v>
      </c>
      <c r="V56">
        <v>2307451263</v>
      </c>
      <c r="W56">
        <v>3668375873</v>
      </c>
      <c r="X56">
        <v>2200751638</v>
      </c>
      <c r="Y56">
        <v>3025421730</v>
      </c>
      <c r="Z56">
        <v>1258350179</v>
      </c>
    </row>
    <row r="57" spans="1:165" x14ac:dyDescent="0.25">
      <c r="D57" t="s">
        <v>176</v>
      </c>
    </row>
    <row r="59" spans="1:165" x14ac:dyDescent="0.25">
      <c r="A59" t="s">
        <v>0</v>
      </c>
      <c r="B59" t="s">
        <v>167</v>
      </c>
      <c r="D59" t="s">
        <v>280</v>
      </c>
      <c r="E59" t="s">
        <v>281</v>
      </c>
      <c r="F59" t="s">
        <v>282</v>
      </c>
      <c r="G59" t="s">
        <v>283</v>
      </c>
      <c r="H59" t="s">
        <v>284</v>
      </c>
      <c r="I59" t="s">
        <v>285</v>
      </c>
      <c r="J59" t="s">
        <v>286</v>
      </c>
      <c r="K59" t="s">
        <v>287</v>
      </c>
      <c r="L59" t="s">
        <v>288</v>
      </c>
      <c r="M59" t="s">
        <v>289</v>
      </c>
      <c r="N59" t="s">
        <v>290</v>
      </c>
      <c r="O59" t="s">
        <v>291</v>
      </c>
      <c r="P59" t="s">
        <v>292</v>
      </c>
      <c r="Q59" t="s">
        <v>293</v>
      </c>
      <c r="R59" t="s">
        <v>294</v>
      </c>
      <c r="S59" t="s">
        <v>295</v>
      </c>
      <c r="T59" t="s">
        <v>296</v>
      </c>
      <c r="U59" t="s">
        <v>297</v>
      </c>
      <c r="V59" t="s">
        <v>298</v>
      </c>
      <c r="W59" t="s">
        <v>299</v>
      </c>
      <c r="X59" t="s">
        <v>300</v>
      </c>
      <c r="Y59" t="s">
        <v>301</v>
      </c>
      <c r="Z59" t="s">
        <v>302</v>
      </c>
      <c r="AA59" t="s">
        <v>303</v>
      </c>
      <c r="AB59" t="s">
        <v>304</v>
      </c>
      <c r="AC59" t="s">
        <v>305</v>
      </c>
      <c r="AD59" t="s">
        <v>306</v>
      </c>
      <c r="AE59" t="s">
        <v>307</v>
      </c>
      <c r="AF59" t="s">
        <v>308</v>
      </c>
      <c r="AG59" t="s">
        <v>309</v>
      </c>
      <c r="AH59" t="s">
        <v>310</v>
      </c>
      <c r="AI59" t="s">
        <v>311</v>
      </c>
      <c r="AJ59" t="s">
        <v>312</v>
      </c>
      <c r="AK59" t="s">
        <v>313</v>
      </c>
      <c r="AL59" t="s">
        <v>314</v>
      </c>
      <c r="AM59" t="s">
        <v>315</v>
      </c>
      <c r="AN59" t="s">
        <v>316</v>
      </c>
      <c r="AO59" t="s">
        <v>317</v>
      </c>
      <c r="AP59" t="s">
        <v>318</v>
      </c>
      <c r="AQ59" t="s">
        <v>319</v>
      </c>
      <c r="AR59" t="s">
        <v>320</v>
      </c>
      <c r="AS59" t="s">
        <v>321</v>
      </c>
      <c r="AT59" t="s">
        <v>322</v>
      </c>
      <c r="AU59" t="s">
        <v>323</v>
      </c>
      <c r="AV59" t="s">
        <v>324</v>
      </c>
      <c r="AW59" t="s">
        <v>325</v>
      </c>
      <c r="AX59" t="s">
        <v>326</v>
      </c>
      <c r="AY59" t="s">
        <v>327</v>
      </c>
      <c r="AZ59" t="s">
        <v>328</v>
      </c>
      <c r="BA59" t="s">
        <v>329</v>
      </c>
      <c r="BB59" t="s">
        <v>330</v>
      </c>
      <c r="BC59" t="s">
        <v>331</v>
      </c>
      <c r="BD59" t="s">
        <v>332</v>
      </c>
      <c r="BE59" t="s">
        <v>333</v>
      </c>
      <c r="BF59" t="s">
        <v>334</v>
      </c>
      <c r="BG59" t="s">
        <v>335</v>
      </c>
      <c r="BH59" t="s">
        <v>336</v>
      </c>
      <c r="BI59" t="s">
        <v>337</v>
      </c>
      <c r="BJ59" t="s">
        <v>338</v>
      </c>
      <c r="BK59" t="s">
        <v>339</v>
      </c>
      <c r="BL59" t="s">
        <v>340</v>
      </c>
      <c r="BM59" t="s">
        <v>341</v>
      </c>
      <c r="BN59" t="s">
        <v>342</v>
      </c>
      <c r="BO59" t="s">
        <v>343</v>
      </c>
      <c r="BP59" t="s">
        <v>344</v>
      </c>
      <c r="BQ59" t="s">
        <v>345</v>
      </c>
      <c r="BR59" t="s">
        <v>346</v>
      </c>
      <c r="BS59" t="s">
        <v>347</v>
      </c>
      <c r="BT59" t="s">
        <v>348</v>
      </c>
      <c r="BU59" t="s">
        <v>349</v>
      </c>
      <c r="BV59" t="s">
        <v>350</v>
      </c>
      <c r="BW59" t="s">
        <v>351</v>
      </c>
      <c r="BX59" t="s">
        <v>352</v>
      </c>
      <c r="BY59" t="s">
        <v>353</v>
      </c>
      <c r="BZ59" t="s">
        <v>354</v>
      </c>
      <c r="CA59" t="s">
        <v>355</v>
      </c>
      <c r="CB59" t="s">
        <v>356</v>
      </c>
      <c r="CC59" t="s">
        <v>357</v>
      </c>
      <c r="CD59" t="s">
        <v>358</v>
      </c>
      <c r="CE59" t="s">
        <v>359</v>
      </c>
      <c r="CF59" t="s">
        <v>360</v>
      </c>
      <c r="CG59" t="s">
        <v>361</v>
      </c>
      <c r="CH59" t="s">
        <v>362</v>
      </c>
      <c r="CI59" t="s">
        <v>363</v>
      </c>
      <c r="CJ59" t="s">
        <v>364</v>
      </c>
      <c r="CK59" t="s">
        <v>365</v>
      </c>
      <c r="CL59" t="s">
        <v>366</v>
      </c>
      <c r="CM59" t="s">
        <v>367</v>
      </c>
      <c r="CN59" t="s">
        <v>368</v>
      </c>
      <c r="CO59" t="s">
        <v>369</v>
      </c>
      <c r="CP59" t="s">
        <v>370</v>
      </c>
      <c r="CQ59" t="s">
        <v>371</v>
      </c>
      <c r="CR59" t="s">
        <v>372</v>
      </c>
      <c r="CS59" t="s">
        <v>373</v>
      </c>
      <c r="CT59" t="s">
        <v>374</v>
      </c>
      <c r="CU59" t="s">
        <v>375</v>
      </c>
      <c r="CV59" t="s">
        <v>376</v>
      </c>
      <c r="CW59" t="s">
        <v>377</v>
      </c>
      <c r="CX59" t="s">
        <v>378</v>
      </c>
      <c r="CY59" t="s">
        <v>379</v>
      </c>
      <c r="CZ59" t="s">
        <v>380</v>
      </c>
      <c r="DA59" t="s">
        <v>381</v>
      </c>
      <c r="DB59" t="s">
        <v>382</v>
      </c>
      <c r="DC59" t="s">
        <v>383</v>
      </c>
      <c r="DD59" t="s">
        <v>384</v>
      </c>
      <c r="DE59" t="s">
        <v>385</v>
      </c>
      <c r="DF59" t="s">
        <v>386</v>
      </c>
      <c r="DG59" t="s">
        <v>387</v>
      </c>
      <c r="DH59" t="s">
        <v>388</v>
      </c>
      <c r="DI59" t="s">
        <v>389</v>
      </c>
      <c r="DJ59" t="s">
        <v>390</v>
      </c>
      <c r="DK59" t="s">
        <v>391</v>
      </c>
      <c r="DL59" t="s">
        <v>392</v>
      </c>
      <c r="DM59" t="s">
        <v>393</v>
      </c>
      <c r="DN59" t="s">
        <v>394</v>
      </c>
      <c r="DO59" t="s">
        <v>395</v>
      </c>
      <c r="DP59" t="s">
        <v>396</v>
      </c>
      <c r="DQ59" t="s">
        <v>397</v>
      </c>
      <c r="DR59" t="s">
        <v>398</v>
      </c>
      <c r="DS59" t="s">
        <v>399</v>
      </c>
      <c r="DT59" t="s">
        <v>400</v>
      </c>
      <c r="DU59" t="s">
        <v>401</v>
      </c>
      <c r="DV59" t="s">
        <v>402</v>
      </c>
      <c r="DW59" t="s">
        <v>403</v>
      </c>
      <c r="DX59" t="s">
        <v>404</v>
      </c>
      <c r="DY59" t="s">
        <v>405</v>
      </c>
      <c r="DZ59" t="s">
        <v>406</v>
      </c>
      <c r="EA59" t="s">
        <v>407</v>
      </c>
      <c r="EB59" t="s">
        <v>408</v>
      </c>
      <c r="EC59" t="s">
        <v>409</v>
      </c>
      <c r="ED59" t="s">
        <v>410</v>
      </c>
      <c r="EE59" t="s">
        <v>411</v>
      </c>
      <c r="EF59" t="s">
        <v>412</v>
      </c>
      <c r="EG59" t="s">
        <v>413</v>
      </c>
      <c r="EH59" t="s">
        <v>414</v>
      </c>
      <c r="EI59" t="s">
        <v>415</v>
      </c>
      <c r="EJ59" t="s">
        <v>416</v>
      </c>
      <c r="EK59" t="s">
        <v>417</v>
      </c>
      <c r="EL59" t="s">
        <v>418</v>
      </c>
      <c r="EM59" t="s">
        <v>419</v>
      </c>
      <c r="EN59" t="s">
        <v>420</v>
      </c>
      <c r="EO59" t="s">
        <v>421</v>
      </c>
      <c r="EP59" t="s">
        <v>422</v>
      </c>
      <c r="EQ59" t="s">
        <v>423</v>
      </c>
      <c r="ER59" t="s">
        <v>424</v>
      </c>
      <c r="ES59" t="s">
        <v>425</v>
      </c>
      <c r="ET59" t="s">
        <v>426</v>
      </c>
      <c r="EU59" t="s">
        <v>427</v>
      </c>
      <c r="EV59" t="s">
        <v>428</v>
      </c>
      <c r="EW59" t="s">
        <v>429</v>
      </c>
      <c r="EX59" t="s">
        <v>418</v>
      </c>
      <c r="EY59" t="s">
        <v>419</v>
      </c>
      <c r="EZ59" t="s">
        <v>420</v>
      </c>
      <c r="FA59" t="s">
        <v>421</v>
      </c>
      <c r="FB59" t="s">
        <v>422</v>
      </c>
      <c r="FC59" t="s">
        <v>423</v>
      </c>
      <c r="FD59" t="s">
        <v>424</v>
      </c>
      <c r="FE59" t="s">
        <v>425</v>
      </c>
      <c r="FF59" t="s">
        <v>426</v>
      </c>
      <c r="FG59" t="s">
        <v>427</v>
      </c>
      <c r="FH59" t="s">
        <v>428</v>
      </c>
      <c r="FI59" t="s">
        <v>429</v>
      </c>
    </row>
    <row r="60" spans="1:165" x14ac:dyDescent="0.25">
      <c r="A60">
        <v>1857</v>
      </c>
      <c r="B60">
        <v>60</v>
      </c>
      <c r="C60">
        <f>SUM(D60:FI60)</f>
        <v>11914.3336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306.71100000000001</v>
      </c>
      <c r="T60">
        <v>294.19490000000002</v>
      </c>
      <c r="U60">
        <v>305.84350000000001</v>
      </c>
      <c r="V60">
        <v>305.33580000000001</v>
      </c>
      <c r="W60">
        <v>340.80959999999999</v>
      </c>
      <c r="X60">
        <v>343.66669999999999</v>
      </c>
      <c r="Y60">
        <v>346.6617</v>
      </c>
      <c r="Z60">
        <v>370.53300000000002</v>
      </c>
      <c r="AA60">
        <v>378.41520000000003</v>
      </c>
      <c r="AB60">
        <v>369.48450000000003</v>
      </c>
      <c r="AC60">
        <v>368.5421</v>
      </c>
      <c r="AD60">
        <v>378.17149999999998</v>
      </c>
      <c r="AE60">
        <v>372.4658</v>
      </c>
      <c r="AF60">
        <v>394.33240000000001</v>
      </c>
      <c r="AG60">
        <v>421.79880000000003</v>
      </c>
      <c r="AH60">
        <v>444.89370000000002</v>
      </c>
      <c r="AI60">
        <v>463.12529999999998</v>
      </c>
      <c r="AJ60">
        <v>469.3263</v>
      </c>
      <c r="AK60">
        <v>459.6474</v>
      </c>
      <c r="AL60">
        <v>437.0052</v>
      </c>
      <c r="AM60">
        <v>423.70850000000002</v>
      </c>
      <c r="AN60">
        <v>421.92910000000001</v>
      </c>
      <c r="AO60">
        <v>422.54360000000003</v>
      </c>
      <c r="AP60">
        <v>414.46280000000002</v>
      </c>
      <c r="AQ60">
        <v>407.51159999999999</v>
      </c>
      <c r="AR60">
        <v>409.13240000000002</v>
      </c>
      <c r="AS60">
        <v>449.04840000000002</v>
      </c>
      <c r="AT60">
        <v>463.69200000000001</v>
      </c>
      <c r="AU60">
        <v>465.60219999999998</v>
      </c>
      <c r="AV60">
        <v>465.73860000000002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  <c r="BI60">
        <v>0</v>
      </c>
      <c r="BJ60">
        <v>0</v>
      </c>
      <c r="BK60">
        <v>0</v>
      </c>
      <c r="BL60">
        <v>0</v>
      </c>
      <c r="BM60">
        <v>0</v>
      </c>
      <c r="BN60">
        <v>0</v>
      </c>
      <c r="BO60">
        <v>0</v>
      </c>
      <c r="BP60">
        <v>0</v>
      </c>
      <c r="BQ60">
        <v>0</v>
      </c>
      <c r="BR60">
        <v>0</v>
      </c>
      <c r="BS60">
        <v>0</v>
      </c>
      <c r="BT60">
        <v>0</v>
      </c>
      <c r="BU60">
        <v>0</v>
      </c>
      <c r="BV60">
        <v>0</v>
      </c>
      <c r="BW60">
        <v>0</v>
      </c>
      <c r="BX60">
        <v>0</v>
      </c>
      <c r="BY60">
        <v>0</v>
      </c>
      <c r="BZ60">
        <v>0</v>
      </c>
      <c r="CA60">
        <v>0</v>
      </c>
      <c r="CB60">
        <v>0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0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0</v>
      </c>
      <c r="DF60">
        <v>0</v>
      </c>
      <c r="DG60">
        <v>0</v>
      </c>
      <c r="DH60">
        <v>0</v>
      </c>
      <c r="DI60">
        <v>0</v>
      </c>
      <c r="DJ60">
        <v>0</v>
      </c>
      <c r="DK60">
        <v>0</v>
      </c>
      <c r="DL60">
        <v>0</v>
      </c>
      <c r="DM60">
        <v>0</v>
      </c>
      <c r="DN60">
        <v>0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0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0</v>
      </c>
      <c r="EC60">
        <v>0</v>
      </c>
      <c r="ED60">
        <v>0</v>
      </c>
      <c r="EE60">
        <v>0</v>
      </c>
      <c r="EF60">
        <v>0</v>
      </c>
      <c r="EG60">
        <v>0</v>
      </c>
      <c r="EH60">
        <v>0</v>
      </c>
      <c r="EI60">
        <v>0</v>
      </c>
      <c r="EJ60">
        <v>0</v>
      </c>
      <c r="EK60">
        <v>0</v>
      </c>
      <c r="EL60">
        <v>0</v>
      </c>
      <c r="EM60">
        <v>0</v>
      </c>
      <c r="EN60">
        <v>0</v>
      </c>
      <c r="EO60">
        <v>0</v>
      </c>
      <c r="EP60">
        <v>0</v>
      </c>
      <c r="EQ60">
        <v>0</v>
      </c>
      <c r="ER60">
        <v>0</v>
      </c>
      <c r="ES60">
        <v>0</v>
      </c>
      <c r="ET60">
        <v>0</v>
      </c>
      <c r="EU60">
        <v>0</v>
      </c>
      <c r="EV60">
        <v>0</v>
      </c>
      <c r="EW60">
        <v>0</v>
      </c>
      <c r="EX60">
        <v>0</v>
      </c>
      <c r="EY60">
        <v>0</v>
      </c>
      <c r="EZ60">
        <v>0</v>
      </c>
      <c r="FA60">
        <v>0</v>
      </c>
      <c r="FB60">
        <v>0</v>
      </c>
      <c r="FC60">
        <v>0</v>
      </c>
      <c r="FD60">
        <v>0</v>
      </c>
      <c r="FE60">
        <v>0</v>
      </c>
      <c r="FF60">
        <v>0</v>
      </c>
      <c r="FG60">
        <v>0</v>
      </c>
      <c r="FH60">
        <v>0</v>
      </c>
      <c r="FI60">
        <v>0</v>
      </c>
    </row>
    <row r="61" spans="1:165" x14ac:dyDescent="0.25">
      <c r="A61">
        <v>1862</v>
      </c>
      <c r="B61">
        <v>60</v>
      </c>
      <c r="C61">
        <f t="shared" ref="C61:C124" si="13">SUM(D61:FI61)</f>
        <v>0</v>
      </c>
    </row>
    <row r="62" spans="1:165" x14ac:dyDescent="0.25">
      <c r="A62">
        <v>1867</v>
      </c>
      <c r="B62">
        <v>60</v>
      </c>
      <c r="C62">
        <f t="shared" si="13"/>
        <v>0</v>
      </c>
    </row>
    <row r="63" spans="1:165" x14ac:dyDescent="0.25">
      <c r="A63">
        <v>1872</v>
      </c>
      <c r="B63">
        <v>60</v>
      </c>
      <c r="C63">
        <f t="shared" si="13"/>
        <v>0</v>
      </c>
    </row>
    <row r="64" spans="1:165" x14ac:dyDescent="0.25">
      <c r="A64">
        <v>1877</v>
      </c>
      <c r="B64">
        <v>60</v>
      </c>
      <c r="C64">
        <f t="shared" si="13"/>
        <v>0</v>
      </c>
    </row>
    <row r="65" spans="1:165" x14ac:dyDescent="0.25">
      <c r="A65">
        <v>1882</v>
      </c>
      <c r="B65">
        <v>60</v>
      </c>
      <c r="C65">
        <f t="shared" si="13"/>
        <v>0</v>
      </c>
    </row>
    <row r="66" spans="1:165" x14ac:dyDescent="0.25">
      <c r="A66">
        <v>1887</v>
      </c>
      <c r="B66">
        <v>60</v>
      </c>
      <c r="C66">
        <f t="shared" si="13"/>
        <v>35031.757700000002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986.71320000000003</v>
      </c>
      <c r="AX66">
        <v>993.50099999999998</v>
      </c>
      <c r="AY66">
        <v>985.35530000000006</v>
      </c>
      <c r="AZ66">
        <v>947.17600000000004</v>
      </c>
      <c r="BA66">
        <v>948.73019999999997</v>
      </c>
      <c r="BB66">
        <v>965.38419999999996</v>
      </c>
      <c r="BC66">
        <v>995.34400000000005</v>
      </c>
      <c r="BD66">
        <v>936.18460000000005</v>
      </c>
      <c r="BE66">
        <v>960.63369999999998</v>
      </c>
      <c r="BF66">
        <v>926.82079999999996</v>
      </c>
      <c r="BG66">
        <v>949.00570000000005</v>
      </c>
      <c r="BH66">
        <v>1009.663</v>
      </c>
      <c r="BI66">
        <v>1050.6669999999999</v>
      </c>
      <c r="BJ66">
        <v>1117.577</v>
      </c>
      <c r="BK66">
        <v>1132.694</v>
      </c>
      <c r="BL66">
        <v>1074.903</v>
      </c>
      <c r="BM66">
        <v>1133.25</v>
      </c>
      <c r="BN66">
        <v>1154.2149999999999</v>
      </c>
      <c r="BO66">
        <v>1156.5630000000001</v>
      </c>
      <c r="BP66">
        <v>1208.1479999999999</v>
      </c>
      <c r="BQ66">
        <v>1252.8230000000001</v>
      </c>
      <c r="BR66">
        <v>1280.934</v>
      </c>
      <c r="BS66">
        <v>1297.0540000000001</v>
      </c>
      <c r="BT66">
        <v>1277.991</v>
      </c>
      <c r="BU66">
        <v>1367.431</v>
      </c>
      <c r="BV66">
        <v>1442.576</v>
      </c>
      <c r="BW66">
        <v>1513.9829999999999</v>
      </c>
      <c r="BX66">
        <v>1510.9749999999999</v>
      </c>
      <c r="BY66">
        <v>1591.3910000000001</v>
      </c>
      <c r="BZ66">
        <v>1864.0709999999999</v>
      </c>
      <c r="CA66">
        <v>0</v>
      </c>
      <c r="CB66">
        <v>0</v>
      </c>
      <c r="CC66">
        <v>0</v>
      </c>
      <c r="CD66">
        <v>0</v>
      </c>
      <c r="CE66">
        <v>0</v>
      </c>
      <c r="CF66">
        <v>0</v>
      </c>
      <c r="CG66">
        <v>0</v>
      </c>
      <c r="CH66">
        <v>0</v>
      </c>
      <c r="CI66">
        <v>0</v>
      </c>
      <c r="CJ66">
        <v>0</v>
      </c>
      <c r="CK66">
        <v>0</v>
      </c>
      <c r="CL66">
        <v>0</v>
      </c>
      <c r="CM66">
        <v>0</v>
      </c>
      <c r="CN66">
        <v>0</v>
      </c>
      <c r="CO66">
        <v>0</v>
      </c>
      <c r="CP66">
        <v>0</v>
      </c>
      <c r="CQ66">
        <v>0</v>
      </c>
      <c r="CR66">
        <v>0</v>
      </c>
      <c r="CS66">
        <v>0</v>
      </c>
      <c r="CT66">
        <v>0</v>
      </c>
      <c r="CU66">
        <v>0</v>
      </c>
      <c r="CV66">
        <v>0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0</v>
      </c>
      <c r="DC66">
        <v>0</v>
      </c>
      <c r="DD66">
        <v>0</v>
      </c>
      <c r="DE66">
        <v>0</v>
      </c>
      <c r="DF66">
        <v>0</v>
      </c>
      <c r="DG66">
        <v>0</v>
      </c>
      <c r="DH66">
        <v>0</v>
      </c>
      <c r="DI66">
        <v>0</v>
      </c>
      <c r="DJ66">
        <v>0</v>
      </c>
      <c r="DK66">
        <v>0</v>
      </c>
      <c r="DL66">
        <v>0</v>
      </c>
      <c r="DM66">
        <v>0</v>
      </c>
      <c r="DN66">
        <v>0</v>
      </c>
      <c r="DO66">
        <v>0</v>
      </c>
      <c r="DP66">
        <v>0</v>
      </c>
      <c r="DQ66">
        <v>0</v>
      </c>
      <c r="DR66">
        <v>0</v>
      </c>
      <c r="DS66">
        <v>0</v>
      </c>
      <c r="DT66">
        <v>0</v>
      </c>
      <c r="DU66">
        <v>0</v>
      </c>
      <c r="DV66">
        <v>0</v>
      </c>
      <c r="DW66">
        <v>0</v>
      </c>
      <c r="DX66">
        <v>0</v>
      </c>
      <c r="DY66">
        <v>0</v>
      </c>
      <c r="DZ66">
        <v>0</v>
      </c>
      <c r="EA66">
        <v>0</v>
      </c>
      <c r="EB66">
        <v>0</v>
      </c>
      <c r="EC66">
        <v>0</v>
      </c>
      <c r="ED66">
        <v>0</v>
      </c>
      <c r="EE66">
        <v>0</v>
      </c>
      <c r="EF66">
        <v>0</v>
      </c>
      <c r="EG66">
        <v>0</v>
      </c>
      <c r="EH66">
        <v>0</v>
      </c>
      <c r="EI66">
        <v>0</v>
      </c>
      <c r="EJ66">
        <v>0</v>
      </c>
      <c r="EK66">
        <v>0</v>
      </c>
      <c r="EL66">
        <v>0</v>
      </c>
      <c r="EM66">
        <v>0</v>
      </c>
      <c r="EN66">
        <v>0</v>
      </c>
      <c r="EO66">
        <v>0</v>
      </c>
      <c r="EP66">
        <v>0</v>
      </c>
      <c r="EQ66">
        <v>0</v>
      </c>
      <c r="ER66">
        <v>0</v>
      </c>
      <c r="ES66">
        <v>0</v>
      </c>
      <c r="ET66">
        <v>0</v>
      </c>
      <c r="EU66">
        <v>0</v>
      </c>
      <c r="EV66">
        <v>0</v>
      </c>
      <c r="EW66">
        <v>0</v>
      </c>
      <c r="EX66">
        <v>0</v>
      </c>
      <c r="EY66">
        <v>0</v>
      </c>
      <c r="EZ66">
        <v>0</v>
      </c>
      <c r="FA66">
        <v>0</v>
      </c>
      <c r="FB66">
        <v>0</v>
      </c>
      <c r="FC66">
        <v>0</v>
      </c>
      <c r="FD66">
        <v>0</v>
      </c>
      <c r="FE66">
        <v>0</v>
      </c>
      <c r="FF66">
        <v>0</v>
      </c>
      <c r="FG66">
        <v>0</v>
      </c>
      <c r="FH66">
        <v>0</v>
      </c>
      <c r="FI66">
        <v>0</v>
      </c>
    </row>
    <row r="67" spans="1:165" x14ac:dyDescent="0.25">
      <c r="A67">
        <v>1892</v>
      </c>
      <c r="B67">
        <v>60</v>
      </c>
      <c r="C67">
        <f t="shared" si="13"/>
        <v>0</v>
      </c>
    </row>
    <row r="68" spans="1:165" x14ac:dyDescent="0.25">
      <c r="A68">
        <v>1897</v>
      </c>
      <c r="B68">
        <v>60</v>
      </c>
      <c r="C68">
        <f t="shared" si="13"/>
        <v>0</v>
      </c>
    </row>
    <row r="69" spans="1:165" x14ac:dyDescent="0.25">
      <c r="A69">
        <v>1902</v>
      </c>
      <c r="B69">
        <v>60</v>
      </c>
      <c r="C69">
        <f t="shared" si="13"/>
        <v>0</v>
      </c>
    </row>
    <row r="70" spans="1:165" x14ac:dyDescent="0.25">
      <c r="A70">
        <v>1907</v>
      </c>
      <c r="B70">
        <v>60</v>
      </c>
      <c r="C70">
        <f t="shared" si="13"/>
        <v>0</v>
      </c>
    </row>
    <row r="71" spans="1:165" x14ac:dyDescent="0.25">
      <c r="A71">
        <v>1912</v>
      </c>
      <c r="B71">
        <v>60</v>
      </c>
      <c r="C71">
        <f t="shared" si="13"/>
        <v>0</v>
      </c>
    </row>
    <row r="72" spans="1:165" x14ac:dyDescent="0.25">
      <c r="A72">
        <v>1922</v>
      </c>
      <c r="B72">
        <v>60</v>
      </c>
      <c r="C72">
        <f t="shared" si="13"/>
        <v>1408702.47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  <c r="BI72">
        <v>0</v>
      </c>
      <c r="BJ72">
        <v>0</v>
      </c>
      <c r="BK72">
        <v>0</v>
      </c>
      <c r="BL72">
        <v>0</v>
      </c>
      <c r="BM72">
        <v>0</v>
      </c>
      <c r="BN72">
        <v>0</v>
      </c>
      <c r="BO72">
        <v>0</v>
      </c>
      <c r="BP72">
        <v>0</v>
      </c>
      <c r="BQ72">
        <v>0</v>
      </c>
      <c r="BR72">
        <v>0</v>
      </c>
      <c r="BS72">
        <v>0</v>
      </c>
      <c r="BT72">
        <v>0</v>
      </c>
      <c r="BU72">
        <v>0</v>
      </c>
      <c r="BV72">
        <v>0</v>
      </c>
      <c r="BW72">
        <v>0</v>
      </c>
      <c r="BX72">
        <v>0</v>
      </c>
      <c r="BY72">
        <v>0</v>
      </c>
      <c r="BZ72">
        <v>0</v>
      </c>
      <c r="CA72">
        <v>0</v>
      </c>
      <c r="CB72">
        <v>0</v>
      </c>
      <c r="CC72">
        <v>0</v>
      </c>
      <c r="CD72">
        <v>0</v>
      </c>
      <c r="CE72">
        <v>0</v>
      </c>
      <c r="CF72">
        <v>16711.78</v>
      </c>
      <c r="CG72">
        <v>17535.939999999999</v>
      </c>
      <c r="CH72">
        <v>20638.5</v>
      </c>
      <c r="CI72">
        <v>25623.52</v>
      </c>
      <c r="CJ72">
        <v>26620.9</v>
      </c>
      <c r="CK72">
        <v>27017.3</v>
      </c>
      <c r="CL72">
        <v>27852.67</v>
      </c>
      <c r="CM72">
        <v>29360.36</v>
      </c>
      <c r="CN72">
        <v>30774.01</v>
      </c>
      <c r="CO72">
        <v>34079.870000000003</v>
      </c>
      <c r="CP72">
        <v>36707.919999999998</v>
      </c>
      <c r="CQ72">
        <v>32952.28</v>
      </c>
      <c r="CR72">
        <v>31616.41</v>
      </c>
      <c r="CS72">
        <v>30045.51</v>
      </c>
      <c r="CT72">
        <v>28877.78</v>
      </c>
      <c r="CU72">
        <v>28085.45</v>
      </c>
      <c r="CV72">
        <v>29286.06</v>
      </c>
      <c r="CW72">
        <v>29708.38</v>
      </c>
      <c r="CX72">
        <v>27983.05</v>
      </c>
      <c r="CY72">
        <v>24228.32</v>
      </c>
      <c r="CZ72">
        <v>32931.68</v>
      </c>
      <c r="DA72">
        <v>38747.29</v>
      </c>
      <c r="DB72">
        <v>41219.83</v>
      </c>
      <c r="DC72">
        <v>41182.53</v>
      </c>
      <c r="DD72">
        <v>49062.03</v>
      </c>
      <c r="DE72">
        <v>71731.759999999995</v>
      </c>
      <c r="DF72">
        <v>99101.54</v>
      </c>
      <c r="DG72">
        <v>126526.6</v>
      </c>
      <c r="DH72">
        <v>155042.70000000001</v>
      </c>
      <c r="DI72">
        <v>197450.5</v>
      </c>
      <c r="DJ72">
        <v>0</v>
      </c>
      <c r="DK72">
        <v>0</v>
      </c>
      <c r="DL72">
        <v>0</v>
      </c>
      <c r="DM72">
        <v>0</v>
      </c>
      <c r="DN72">
        <v>0</v>
      </c>
      <c r="DO72">
        <v>0</v>
      </c>
      <c r="DP72">
        <v>0</v>
      </c>
      <c r="DQ72">
        <v>0</v>
      </c>
      <c r="DR72">
        <v>0</v>
      </c>
      <c r="DS72">
        <v>0</v>
      </c>
      <c r="DT72">
        <v>0</v>
      </c>
      <c r="DU72">
        <v>0</v>
      </c>
      <c r="DV72">
        <v>0</v>
      </c>
      <c r="DW72">
        <v>0</v>
      </c>
      <c r="DX72">
        <v>0</v>
      </c>
      <c r="DY72">
        <v>0</v>
      </c>
      <c r="DZ72">
        <v>0</v>
      </c>
      <c r="EA72">
        <v>0</v>
      </c>
      <c r="EB72">
        <v>0</v>
      </c>
      <c r="EC72">
        <v>0</v>
      </c>
      <c r="ED72">
        <v>0</v>
      </c>
      <c r="EE72">
        <v>0</v>
      </c>
      <c r="EF72">
        <v>0</v>
      </c>
      <c r="EG72">
        <v>0</v>
      </c>
      <c r="EH72">
        <v>0</v>
      </c>
      <c r="EI72">
        <v>0</v>
      </c>
      <c r="EJ72">
        <v>0</v>
      </c>
      <c r="EK72">
        <v>0</v>
      </c>
      <c r="EL72">
        <v>0</v>
      </c>
      <c r="EM72">
        <v>0</v>
      </c>
      <c r="EN72">
        <v>0</v>
      </c>
      <c r="EO72">
        <v>0</v>
      </c>
      <c r="EP72">
        <v>0</v>
      </c>
      <c r="EQ72">
        <v>0</v>
      </c>
      <c r="ER72">
        <v>0</v>
      </c>
      <c r="ES72">
        <v>0</v>
      </c>
      <c r="ET72">
        <v>0</v>
      </c>
      <c r="EU72">
        <v>0</v>
      </c>
      <c r="EV72">
        <v>0</v>
      </c>
      <c r="EW72">
        <v>0</v>
      </c>
      <c r="EX72">
        <v>0</v>
      </c>
      <c r="EY72">
        <v>0</v>
      </c>
      <c r="EZ72">
        <v>0</v>
      </c>
      <c r="FA72">
        <v>0</v>
      </c>
      <c r="FB72">
        <v>0</v>
      </c>
      <c r="FC72">
        <v>0</v>
      </c>
      <c r="FD72">
        <v>0</v>
      </c>
      <c r="FE72">
        <v>0</v>
      </c>
      <c r="FF72">
        <v>0</v>
      </c>
      <c r="FG72">
        <v>0</v>
      </c>
      <c r="FH72">
        <v>0</v>
      </c>
      <c r="FI72">
        <v>0</v>
      </c>
    </row>
    <row r="73" spans="1:165" x14ac:dyDescent="0.25">
      <c r="A73">
        <v>1927</v>
      </c>
      <c r="B73">
        <v>60</v>
      </c>
      <c r="C73">
        <f t="shared" si="13"/>
        <v>7464255.5599999987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0</v>
      </c>
      <c r="BI73">
        <v>0</v>
      </c>
      <c r="BJ73">
        <v>0</v>
      </c>
      <c r="BK73">
        <v>0</v>
      </c>
      <c r="BL73">
        <v>0</v>
      </c>
      <c r="BM73">
        <v>0</v>
      </c>
      <c r="BN73">
        <v>0</v>
      </c>
      <c r="BO73">
        <v>0</v>
      </c>
      <c r="BP73">
        <v>0</v>
      </c>
      <c r="BQ73">
        <v>0</v>
      </c>
      <c r="BR73">
        <v>0</v>
      </c>
      <c r="BS73">
        <v>0</v>
      </c>
      <c r="BT73">
        <v>0</v>
      </c>
      <c r="BU73">
        <v>0</v>
      </c>
      <c r="BV73">
        <v>0</v>
      </c>
      <c r="BW73">
        <v>0</v>
      </c>
      <c r="BX73">
        <v>0</v>
      </c>
      <c r="BY73">
        <v>0</v>
      </c>
      <c r="BZ73">
        <v>0</v>
      </c>
      <c r="CA73">
        <v>0</v>
      </c>
      <c r="CB73">
        <v>0</v>
      </c>
      <c r="CC73">
        <v>0</v>
      </c>
      <c r="CD73">
        <v>0</v>
      </c>
      <c r="CE73">
        <v>0</v>
      </c>
      <c r="CF73">
        <v>0</v>
      </c>
      <c r="CG73">
        <v>0</v>
      </c>
      <c r="CH73">
        <v>0</v>
      </c>
      <c r="CI73">
        <v>0</v>
      </c>
      <c r="CJ73">
        <v>0</v>
      </c>
      <c r="CK73">
        <v>75922.509999999995</v>
      </c>
      <c r="CL73">
        <v>78270.009999999995</v>
      </c>
      <c r="CM73">
        <v>82506.83</v>
      </c>
      <c r="CN73">
        <v>86479.4</v>
      </c>
      <c r="CO73">
        <v>95769.34</v>
      </c>
      <c r="CP73">
        <v>103154.6</v>
      </c>
      <c r="CQ73">
        <v>92600.65</v>
      </c>
      <c r="CR73">
        <v>88846.67</v>
      </c>
      <c r="CS73">
        <v>84432.2</v>
      </c>
      <c r="CT73">
        <v>81150.740000000005</v>
      </c>
      <c r="CU73">
        <v>78924.149999999994</v>
      </c>
      <c r="CV73">
        <v>82298.06</v>
      </c>
      <c r="CW73">
        <v>83484.84</v>
      </c>
      <c r="CX73">
        <v>78636.399999999994</v>
      </c>
      <c r="CY73">
        <v>68085.08</v>
      </c>
      <c r="CZ73">
        <v>92542.78</v>
      </c>
      <c r="DA73">
        <v>108885.5</v>
      </c>
      <c r="DB73">
        <v>115833.7</v>
      </c>
      <c r="DC73">
        <v>115728.8</v>
      </c>
      <c r="DD73">
        <v>137871.4</v>
      </c>
      <c r="DE73">
        <v>201576.6</v>
      </c>
      <c r="DF73">
        <v>278489.59999999998</v>
      </c>
      <c r="DG73">
        <v>355557.9</v>
      </c>
      <c r="DH73">
        <v>435692.2</v>
      </c>
      <c r="DI73">
        <v>554864.4</v>
      </c>
      <c r="DJ73">
        <v>637813.69999999995</v>
      </c>
      <c r="DK73">
        <v>790560.6</v>
      </c>
      <c r="DL73">
        <v>780579.3</v>
      </c>
      <c r="DM73">
        <v>704604</v>
      </c>
      <c r="DN73">
        <v>893093.6</v>
      </c>
      <c r="DO73">
        <v>0</v>
      </c>
      <c r="DP73">
        <v>0</v>
      </c>
      <c r="DQ73">
        <v>0</v>
      </c>
      <c r="DR73">
        <v>0</v>
      </c>
      <c r="DS73">
        <v>0</v>
      </c>
      <c r="DT73">
        <v>0</v>
      </c>
      <c r="DU73">
        <v>0</v>
      </c>
      <c r="DV73">
        <v>0</v>
      </c>
      <c r="DW73">
        <v>0</v>
      </c>
      <c r="DX73">
        <v>0</v>
      </c>
      <c r="DY73">
        <v>0</v>
      </c>
      <c r="DZ73">
        <v>0</v>
      </c>
      <c r="EA73">
        <v>0</v>
      </c>
      <c r="EB73">
        <v>0</v>
      </c>
      <c r="EC73">
        <v>0</v>
      </c>
      <c r="ED73">
        <v>0</v>
      </c>
      <c r="EE73">
        <v>0</v>
      </c>
      <c r="EF73">
        <v>0</v>
      </c>
      <c r="EG73">
        <v>0</v>
      </c>
      <c r="EH73">
        <v>0</v>
      </c>
      <c r="EI73">
        <v>0</v>
      </c>
      <c r="EJ73">
        <v>0</v>
      </c>
      <c r="EK73">
        <v>0</v>
      </c>
      <c r="EL73">
        <v>0</v>
      </c>
      <c r="EM73">
        <v>0</v>
      </c>
      <c r="EN73">
        <v>0</v>
      </c>
      <c r="EO73">
        <v>0</v>
      </c>
      <c r="EP73">
        <v>0</v>
      </c>
      <c r="EQ73">
        <v>0</v>
      </c>
      <c r="ER73">
        <v>0</v>
      </c>
      <c r="ES73">
        <v>0</v>
      </c>
      <c r="ET73">
        <v>0</v>
      </c>
      <c r="EU73">
        <v>0</v>
      </c>
      <c r="EV73">
        <v>0</v>
      </c>
      <c r="EW73">
        <v>0</v>
      </c>
      <c r="EX73">
        <v>0</v>
      </c>
      <c r="EY73">
        <v>0</v>
      </c>
      <c r="EZ73">
        <v>0</v>
      </c>
      <c r="FA73">
        <v>0</v>
      </c>
      <c r="FB73">
        <v>0</v>
      </c>
      <c r="FC73">
        <v>0</v>
      </c>
      <c r="FD73">
        <v>0</v>
      </c>
      <c r="FE73">
        <v>0</v>
      </c>
      <c r="FF73">
        <v>0</v>
      </c>
      <c r="FG73">
        <v>0</v>
      </c>
      <c r="FH73">
        <v>0</v>
      </c>
      <c r="FI73">
        <v>0</v>
      </c>
    </row>
    <row r="74" spans="1:165" x14ac:dyDescent="0.25">
      <c r="A74">
        <v>1932</v>
      </c>
      <c r="B74">
        <v>60</v>
      </c>
      <c r="C74">
        <f t="shared" si="13"/>
        <v>33499146.140000001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0</v>
      </c>
      <c r="BI74">
        <v>0</v>
      </c>
      <c r="BJ74">
        <v>0</v>
      </c>
      <c r="BK74">
        <v>0</v>
      </c>
      <c r="BL74">
        <v>0</v>
      </c>
      <c r="BM74">
        <v>0</v>
      </c>
      <c r="BN74">
        <v>0</v>
      </c>
      <c r="BO74">
        <v>0</v>
      </c>
      <c r="BP74">
        <v>0</v>
      </c>
      <c r="BQ74">
        <v>0</v>
      </c>
      <c r="BR74">
        <v>0</v>
      </c>
      <c r="BS74">
        <v>0</v>
      </c>
      <c r="BT74">
        <v>0</v>
      </c>
      <c r="BU74">
        <v>0</v>
      </c>
      <c r="BV74">
        <v>0</v>
      </c>
      <c r="BW74">
        <v>0</v>
      </c>
      <c r="BX74">
        <v>0</v>
      </c>
      <c r="BY74">
        <v>0</v>
      </c>
      <c r="BZ74">
        <v>0</v>
      </c>
      <c r="CA74">
        <v>0</v>
      </c>
      <c r="CB74">
        <v>0</v>
      </c>
      <c r="CC74">
        <v>0</v>
      </c>
      <c r="CD74">
        <v>0</v>
      </c>
      <c r="CE74">
        <v>0</v>
      </c>
      <c r="CF74">
        <v>0</v>
      </c>
      <c r="CG74">
        <v>0</v>
      </c>
      <c r="CH74">
        <v>0</v>
      </c>
      <c r="CI74">
        <v>0</v>
      </c>
      <c r="CJ74">
        <v>0</v>
      </c>
      <c r="CK74">
        <v>0</v>
      </c>
      <c r="CL74">
        <v>0</v>
      </c>
      <c r="CM74">
        <v>0</v>
      </c>
      <c r="CN74">
        <v>0</v>
      </c>
      <c r="CO74">
        <v>0</v>
      </c>
      <c r="CP74">
        <v>334031.09999999998</v>
      </c>
      <c r="CQ74">
        <v>299855.90000000002</v>
      </c>
      <c r="CR74">
        <v>287699.90000000002</v>
      </c>
      <c r="CS74">
        <v>273405.09999999998</v>
      </c>
      <c r="CT74">
        <v>262779.2</v>
      </c>
      <c r="CU74">
        <v>255569.2</v>
      </c>
      <c r="CV74">
        <v>266494.40000000002</v>
      </c>
      <c r="CW74">
        <v>270337.40000000002</v>
      </c>
      <c r="CX74">
        <v>254637.4</v>
      </c>
      <c r="CY74">
        <v>220470.5</v>
      </c>
      <c r="CZ74">
        <v>299668.5</v>
      </c>
      <c r="DA74">
        <v>352588.7</v>
      </c>
      <c r="DB74">
        <v>375088.2</v>
      </c>
      <c r="DC74">
        <v>374748.7</v>
      </c>
      <c r="DD74">
        <v>446449.8</v>
      </c>
      <c r="DE74">
        <v>652737.6</v>
      </c>
      <c r="DF74">
        <v>901794.4</v>
      </c>
      <c r="DG74">
        <v>1151354</v>
      </c>
      <c r="DH74">
        <v>1410842</v>
      </c>
      <c r="DI74">
        <v>1796741</v>
      </c>
      <c r="DJ74">
        <v>2065344</v>
      </c>
      <c r="DK74">
        <v>2559963</v>
      </c>
      <c r="DL74">
        <v>2527642</v>
      </c>
      <c r="DM74">
        <v>2281622</v>
      </c>
      <c r="DN74">
        <v>2891982</v>
      </c>
      <c r="DO74">
        <v>3479409</v>
      </c>
      <c r="DP74">
        <v>3526482</v>
      </c>
      <c r="DQ74">
        <v>3588203</v>
      </c>
      <c r="DR74">
        <v>41695.75</v>
      </c>
      <c r="DS74">
        <v>49510.39</v>
      </c>
      <c r="DT74">
        <v>0</v>
      </c>
      <c r="DU74">
        <v>0</v>
      </c>
      <c r="DV74">
        <v>0</v>
      </c>
      <c r="DW74">
        <v>0</v>
      </c>
      <c r="DX74">
        <v>0</v>
      </c>
      <c r="DY74">
        <v>0</v>
      </c>
      <c r="DZ74">
        <v>0</v>
      </c>
      <c r="EA74">
        <v>0</v>
      </c>
      <c r="EB74">
        <v>0</v>
      </c>
      <c r="EC74">
        <v>0</v>
      </c>
      <c r="ED74">
        <v>0</v>
      </c>
      <c r="EE74">
        <v>0</v>
      </c>
      <c r="EF74">
        <v>0</v>
      </c>
      <c r="EG74">
        <v>0</v>
      </c>
      <c r="EH74">
        <v>0</v>
      </c>
      <c r="EI74">
        <v>0</v>
      </c>
      <c r="EJ74">
        <v>0</v>
      </c>
      <c r="EK74">
        <v>0</v>
      </c>
      <c r="EL74">
        <v>0</v>
      </c>
      <c r="EM74">
        <v>0</v>
      </c>
      <c r="EN74">
        <v>0</v>
      </c>
      <c r="EO74">
        <v>0</v>
      </c>
      <c r="EP74">
        <v>0</v>
      </c>
      <c r="EQ74">
        <v>0</v>
      </c>
      <c r="ER74">
        <v>0</v>
      </c>
      <c r="ES74">
        <v>0</v>
      </c>
      <c r="ET74">
        <v>0</v>
      </c>
      <c r="EU74">
        <v>0</v>
      </c>
      <c r="EV74">
        <v>0</v>
      </c>
      <c r="EW74">
        <v>0</v>
      </c>
      <c r="EX74">
        <v>0</v>
      </c>
      <c r="EY74">
        <v>0</v>
      </c>
      <c r="EZ74">
        <v>0</v>
      </c>
      <c r="FA74">
        <v>0</v>
      </c>
      <c r="FB74">
        <v>0</v>
      </c>
      <c r="FC74">
        <v>0</v>
      </c>
      <c r="FD74">
        <v>0</v>
      </c>
      <c r="FE74">
        <v>0</v>
      </c>
      <c r="FF74">
        <v>0</v>
      </c>
      <c r="FG74">
        <v>0</v>
      </c>
      <c r="FH74">
        <v>0</v>
      </c>
      <c r="FI74">
        <v>0</v>
      </c>
    </row>
    <row r="75" spans="1:165" x14ac:dyDescent="0.25">
      <c r="A75">
        <v>1937</v>
      </c>
      <c r="B75">
        <v>60</v>
      </c>
      <c r="C75">
        <f t="shared" si="13"/>
        <v>72802177.270000011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0</v>
      </c>
      <c r="BI75">
        <v>0</v>
      </c>
      <c r="BJ75">
        <v>0</v>
      </c>
      <c r="BK75">
        <v>0</v>
      </c>
      <c r="BL75">
        <v>0</v>
      </c>
      <c r="BM75">
        <v>0</v>
      </c>
      <c r="BN75">
        <v>0</v>
      </c>
      <c r="BO75">
        <v>0</v>
      </c>
      <c r="BP75">
        <v>0</v>
      </c>
      <c r="BQ75">
        <v>0</v>
      </c>
      <c r="BR75">
        <v>0</v>
      </c>
      <c r="BS75">
        <v>0</v>
      </c>
      <c r="BT75">
        <v>0</v>
      </c>
      <c r="BU75">
        <v>0</v>
      </c>
      <c r="BV75">
        <v>0</v>
      </c>
      <c r="BW75">
        <v>0</v>
      </c>
      <c r="BX75">
        <v>0</v>
      </c>
      <c r="BY75">
        <v>0</v>
      </c>
      <c r="BZ75">
        <v>0</v>
      </c>
      <c r="CA75">
        <v>0</v>
      </c>
      <c r="CB75">
        <v>0</v>
      </c>
      <c r="CC75">
        <v>0</v>
      </c>
      <c r="CD75">
        <v>0</v>
      </c>
      <c r="CE75">
        <v>0</v>
      </c>
      <c r="CF75">
        <v>0</v>
      </c>
      <c r="CG75">
        <v>0</v>
      </c>
      <c r="CH75">
        <v>0</v>
      </c>
      <c r="CI75">
        <v>0</v>
      </c>
      <c r="CJ75">
        <v>0</v>
      </c>
      <c r="CK75">
        <v>0</v>
      </c>
      <c r="CL75">
        <v>0</v>
      </c>
      <c r="CM75">
        <v>0</v>
      </c>
      <c r="CN75">
        <v>0</v>
      </c>
      <c r="CO75">
        <v>0</v>
      </c>
      <c r="CP75">
        <v>0</v>
      </c>
      <c r="CQ75">
        <v>0</v>
      </c>
      <c r="CR75">
        <v>0</v>
      </c>
      <c r="CS75">
        <v>0</v>
      </c>
      <c r="CT75">
        <v>0</v>
      </c>
      <c r="CU75">
        <v>574101.6</v>
      </c>
      <c r="CV75">
        <v>598643.69999999995</v>
      </c>
      <c r="CW75">
        <v>607276.5</v>
      </c>
      <c r="CX75">
        <v>572008.4</v>
      </c>
      <c r="CY75">
        <v>495257.2</v>
      </c>
      <c r="CZ75">
        <v>673164.80000000005</v>
      </c>
      <c r="DA75">
        <v>792043</v>
      </c>
      <c r="DB75">
        <v>842584.9</v>
      </c>
      <c r="DC75">
        <v>841822.3</v>
      </c>
      <c r="DD75">
        <v>1002889</v>
      </c>
      <c r="DE75">
        <v>1466287</v>
      </c>
      <c r="DF75">
        <v>2025759</v>
      </c>
      <c r="DG75">
        <v>2586361</v>
      </c>
      <c r="DH75">
        <v>3169266</v>
      </c>
      <c r="DI75">
        <v>4036135</v>
      </c>
      <c r="DJ75">
        <v>4639516</v>
      </c>
      <c r="DK75">
        <v>5750611</v>
      </c>
      <c r="DL75">
        <v>5678006</v>
      </c>
      <c r="DM75">
        <v>5125355</v>
      </c>
      <c r="DN75">
        <v>6496446</v>
      </c>
      <c r="DO75">
        <v>7816023</v>
      </c>
      <c r="DP75">
        <v>7921765</v>
      </c>
      <c r="DQ75">
        <v>8060414</v>
      </c>
      <c r="DR75">
        <v>93663.87</v>
      </c>
      <c r="DS75">
        <v>111218.4</v>
      </c>
      <c r="DT75">
        <v>124553</v>
      </c>
      <c r="DU75">
        <v>142355.1</v>
      </c>
      <c r="DV75">
        <v>167876.3</v>
      </c>
      <c r="DW75">
        <v>184202.3</v>
      </c>
      <c r="DX75">
        <v>206572.9</v>
      </c>
      <c r="DY75">
        <v>0</v>
      </c>
      <c r="DZ75">
        <v>0</v>
      </c>
      <c r="EA75">
        <v>0</v>
      </c>
      <c r="EB75">
        <v>0</v>
      </c>
      <c r="EC75">
        <v>0</v>
      </c>
      <c r="ED75">
        <v>0</v>
      </c>
      <c r="EE75">
        <v>0</v>
      </c>
      <c r="EF75">
        <v>0</v>
      </c>
      <c r="EG75">
        <v>0</v>
      </c>
      <c r="EH75">
        <v>0</v>
      </c>
      <c r="EI75">
        <v>0</v>
      </c>
      <c r="EJ75">
        <v>0</v>
      </c>
      <c r="EK75">
        <v>0</v>
      </c>
      <c r="EL75">
        <v>0</v>
      </c>
      <c r="EM75">
        <v>0</v>
      </c>
      <c r="EN75">
        <v>0</v>
      </c>
      <c r="EO75">
        <v>0</v>
      </c>
      <c r="EP75">
        <v>0</v>
      </c>
      <c r="EQ75">
        <v>0</v>
      </c>
      <c r="ER75">
        <v>0</v>
      </c>
      <c r="ES75">
        <v>0</v>
      </c>
      <c r="ET75">
        <v>0</v>
      </c>
      <c r="EU75">
        <v>0</v>
      </c>
      <c r="EV75">
        <v>0</v>
      </c>
      <c r="EW75">
        <v>0</v>
      </c>
      <c r="EX75">
        <v>0</v>
      </c>
      <c r="EY75">
        <v>0</v>
      </c>
      <c r="EZ75">
        <v>0</v>
      </c>
      <c r="FA75">
        <v>0</v>
      </c>
      <c r="FB75">
        <v>0</v>
      </c>
      <c r="FC75">
        <v>0</v>
      </c>
      <c r="FD75">
        <v>0</v>
      </c>
      <c r="FE75">
        <v>0</v>
      </c>
      <c r="FF75">
        <v>0</v>
      </c>
      <c r="FG75">
        <v>0</v>
      </c>
      <c r="FH75">
        <v>0</v>
      </c>
      <c r="FI75">
        <v>0</v>
      </c>
    </row>
    <row r="76" spans="1:165" x14ac:dyDescent="0.25">
      <c r="A76">
        <v>1942</v>
      </c>
      <c r="B76">
        <v>60</v>
      </c>
      <c r="C76">
        <f t="shared" si="13"/>
        <v>792449.0569999998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  <c r="BI76">
        <v>0</v>
      </c>
      <c r="BJ76">
        <v>0</v>
      </c>
      <c r="BK76">
        <v>0</v>
      </c>
      <c r="BL76">
        <v>0</v>
      </c>
      <c r="BM76">
        <v>0</v>
      </c>
      <c r="BN76">
        <v>0</v>
      </c>
      <c r="BO76">
        <v>0</v>
      </c>
      <c r="BP76">
        <v>0</v>
      </c>
      <c r="BQ76">
        <v>0</v>
      </c>
      <c r="BR76">
        <v>0</v>
      </c>
      <c r="BS76">
        <v>0</v>
      </c>
      <c r="BT76">
        <v>0</v>
      </c>
      <c r="BU76">
        <v>0</v>
      </c>
      <c r="BV76">
        <v>0</v>
      </c>
      <c r="BW76">
        <v>0</v>
      </c>
      <c r="BX76">
        <v>0</v>
      </c>
      <c r="BY76">
        <v>0</v>
      </c>
      <c r="BZ76">
        <v>0</v>
      </c>
      <c r="CA76">
        <v>0</v>
      </c>
      <c r="CB76">
        <v>0</v>
      </c>
      <c r="CC76">
        <v>0</v>
      </c>
      <c r="CD76">
        <v>0</v>
      </c>
      <c r="CE76">
        <v>0</v>
      </c>
      <c r="CF76">
        <v>0</v>
      </c>
      <c r="CG76">
        <v>0</v>
      </c>
      <c r="CH76">
        <v>0</v>
      </c>
      <c r="CI76">
        <v>0</v>
      </c>
      <c r="CJ76">
        <v>0</v>
      </c>
      <c r="CK76">
        <v>0</v>
      </c>
      <c r="CL76">
        <v>0</v>
      </c>
      <c r="CM76">
        <v>0</v>
      </c>
      <c r="CN76">
        <v>0</v>
      </c>
      <c r="CO76">
        <v>0</v>
      </c>
      <c r="CP76">
        <v>0</v>
      </c>
      <c r="CQ76">
        <v>0</v>
      </c>
      <c r="CR76">
        <v>0</v>
      </c>
      <c r="CS76">
        <v>0</v>
      </c>
      <c r="CT76">
        <v>0</v>
      </c>
      <c r="CU76">
        <v>0</v>
      </c>
      <c r="CV76">
        <v>0</v>
      </c>
      <c r="CW76">
        <v>0</v>
      </c>
      <c r="CX76">
        <v>0</v>
      </c>
      <c r="CY76">
        <v>0</v>
      </c>
      <c r="CZ76">
        <v>7461.8130000000001</v>
      </c>
      <c r="DA76">
        <v>8779.5400000000009</v>
      </c>
      <c r="DB76">
        <v>9339.7800000000007</v>
      </c>
      <c r="DC76">
        <v>9331.3279999999995</v>
      </c>
      <c r="DD76">
        <v>11116.7</v>
      </c>
      <c r="DE76">
        <v>16253.31</v>
      </c>
      <c r="DF76">
        <v>22454.89</v>
      </c>
      <c r="DG76">
        <v>28668.98</v>
      </c>
      <c r="DH76">
        <v>35130.28</v>
      </c>
      <c r="DI76">
        <v>44739.25</v>
      </c>
      <c r="DJ76">
        <v>51427.53</v>
      </c>
      <c r="DK76">
        <v>63743.66</v>
      </c>
      <c r="DL76">
        <v>62938.86</v>
      </c>
      <c r="DM76">
        <v>56812.9</v>
      </c>
      <c r="DN76">
        <v>72011</v>
      </c>
      <c r="DO76">
        <v>86638.080000000002</v>
      </c>
      <c r="DP76">
        <v>87810.2</v>
      </c>
      <c r="DQ76">
        <v>89347.07</v>
      </c>
      <c r="DR76">
        <v>1038.2339999999999</v>
      </c>
      <c r="DS76">
        <v>1232.82</v>
      </c>
      <c r="DT76">
        <v>1380.63</v>
      </c>
      <c r="DU76">
        <v>1577.96</v>
      </c>
      <c r="DV76">
        <v>1860.854</v>
      </c>
      <c r="DW76">
        <v>2041.8219999999999</v>
      </c>
      <c r="DX76">
        <v>2289.7930000000001</v>
      </c>
      <c r="DY76">
        <v>2864.2570000000001</v>
      </c>
      <c r="DZ76">
        <v>2662.7829999999999</v>
      </c>
      <c r="EA76">
        <v>2824.3910000000001</v>
      </c>
      <c r="EB76">
        <v>4179.3329999999996</v>
      </c>
      <c r="EC76">
        <v>4491.009</v>
      </c>
      <c r="ED76">
        <v>0</v>
      </c>
      <c r="EE76">
        <v>0</v>
      </c>
      <c r="EF76">
        <v>0</v>
      </c>
      <c r="EG76">
        <v>0</v>
      </c>
      <c r="EH76">
        <v>0</v>
      </c>
      <c r="EI76">
        <v>0</v>
      </c>
      <c r="EJ76">
        <v>0</v>
      </c>
      <c r="EK76">
        <v>0</v>
      </c>
      <c r="EL76">
        <v>0</v>
      </c>
      <c r="EM76">
        <v>0</v>
      </c>
      <c r="EN76">
        <v>0</v>
      </c>
      <c r="EO76">
        <v>0</v>
      </c>
      <c r="EP76">
        <v>0</v>
      </c>
      <c r="EQ76">
        <v>0</v>
      </c>
      <c r="ER76">
        <v>0</v>
      </c>
      <c r="ES76">
        <v>0</v>
      </c>
      <c r="ET76">
        <v>0</v>
      </c>
      <c r="EU76">
        <v>0</v>
      </c>
      <c r="EV76">
        <v>0</v>
      </c>
      <c r="EW76">
        <v>0</v>
      </c>
      <c r="EX76">
        <v>0</v>
      </c>
      <c r="EY76">
        <v>0</v>
      </c>
      <c r="EZ76">
        <v>0</v>
      </c>
      <c r="FA76">
        <v>0</v>
      </c>
      <c r="FB76">
        <v>0</v>
      </c>
      <c r="FC76">
        <v>0</v>
      </c>
      <c r="FD76">
        <v>0</v>
      </c>
      <c r="FE76">
        <v>0</v>
      </c>
      <c r="FF76">
        <v>0</v>
      </c>
      <c r="FG76">
        <v>0</v>
      </c>
      <c r="FH76">
        <v>0</v>
      </c>
      <c r="FI76">
        <v>0</v>
      </c>
    </row>
    <row r="77" spans="1:165" x14ac:dyDescent="0.25">
      <c r="A77">
        <v>1947</v>
      </c>
      <c r="B77">
        <v>60</v>
      </c>
      <c r="C77">
        <f t="shared" si="13"/>
        <v>88889274.5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0</v>
      </c>
      <c r="BI77">
        <v>0</v>
      </c>
      <c r="BJ77">
        <v>0</v>
      </c>
      <c r="BK77">
        <v>0</v>
      </c>
      <c r="BL77">
        <v>0</v>
      </c>
      <c r="BM77">
        <v>0</v>
      </c>
      <c r="BN77">
        <v>0</v>
      </c>
      <c r="BO77">
        <v>0</v>
      </c>
      <c r="BP77">
        <v>0</v>
      </c>
      <c r="BQ77">
        <v>0</v>
      </c>
      <c r="BR77">
        <v>0</v>
      </c>
      <c r="BS77">
        <v>0</v>
      </c>
      <c r="BT77">
        <v>0</v>
      </c>
      <c r="BU77">
        <v>0</v>
      </c>
      <c r="BV77">
        <v>0</v>
      </c>
      <c r="BW77">
        <v>0</v>
      </c>
      <c r="BX77">
        <v>0</v>
      </c>
      <c r="BY77">
        <v>0</v>
      </c>
      <c r="BZ77">
        <v>0</v>
      </c>
      <c r="CA77">
        <v>0</v>
      </c>
      <c r="CB77">
        <v>0</v>
      </c>
      <c r="CC77">
        <v>0</v>
      </c>
      <c r="CD77">
        <v>0</v>
      </c>
      <c r="CE77">
        <v>0</v>
      </c>
      <c r="CF77">
        <v>0</v>
      </c>
      <c r="CG77">
        <v>0</v>
      </c>
      <c r="CH77">
        <v>0</v>
      </c>
      <c r="CI77">
        <v>0</v>
      </c>
      <c r="CJ77">
        <v>0</v>
      </c>
      <c r="CK77">
        <v>0</v>
      </c>
      <c r="CL77">
        <v>0</v>
      </c>
      <c r="CM77">
        <v>0</v>
      </c>
      <c r="CN77">
        <v>0</v>
      </c>
      <c r="CO77">
        <v>0</v>
      </c>
      <c r="CP77">
        <v>0</v>
      </c>
      <c r="CQ77">
        <v>0</v>
      </c>
      <c r="CR77">
        <v>0</v>
      </c>
      <c r="CS77">
        <v>0</v>
      </c>
      <c r="CT77">
        <v>0</v>
      </c>
      <c r="CU77">
        <v>0</v>
      </c>
      <c r="CV77">
        <v>0</v>
      </c>
      <c r="CW77">
        <v>0</v>
      </c>
      <c r="CX77">
        <v>0</v>
      </c>
      <c r="CY77">
        <v>0</v>
      </c>
      <c r="CZ77">
        <v>0</v>
      </c>
      <c r="DA77">
        <v>0</v>
      </c>
      <c r="DB77">
        <v>0</v>
      </c>
      <c r="DC77">
        <v>0</v>
      </c>
      <c r="DD77">
        <v>0</v>
      </c>
      <c r="DE77">
        <v>1811554</v>
      </c>
      <c r="DF77">
        <v>2502765</v>
      </c>
      <c r="DG77">
        <v>3195373</v>
      </c>
      <c r="DH77">
        <v>3915533</v>
      </c>
      <c r="DI77">
        <v>4986525</v>
      </c>
      <c r="DJ77">
        <v>5731984</v>
      </c>
      <c r="DK77">
        <v>7104709</v>
      </c>
      <c r="DL77">
        <v>7015008</v>
      </c>
      <c r="DM77">
        <v>6332223</v>
      </c>
      <c r="DN77">
        <v>8026165</v>
      </c>
      <c r="DO77">
        <v>9656463</v>
      </c>
      <c r="DP77">
        <v>9787105</v>
      </c>
      <c r="DQ77">
        <v>9958401</v>
      </c>
      <c r="DR77">
        <v>115718.9</v>
      </c>
      <c r="DS77">
        <v>137407</v>
      </c>
      <c r="DT77">
        <v>153881.60000000001</v>
      </c>
      <c r="DU77">
        <v>175875.5</v>
      </c>
      <c r="DV77">
        <v>207406.1</v>
      </c>
      <c r="DW77">
        <v>227576.4</v>
      </c>
      <c r="DX77">
        <v>255214.6</v>
      </c>
      <c r="DY77">
        <v>319242.90000000002</v>
      </c>
      <c r="DZ77">
        <v>296787.09999999998</v>
      </c>
      <c r="EA77">
        <v>314799.59999999998</v>
      </c>
      <c r="EB77">
        <v>465818</v>
      </c>
      <c r="EC77">
        <v>500556.7</v>
      </c>
      <c r="ED77">
        <v>533145.9</v>
      </c>
      <c r="EE77">
        <v>599424.6</v>
      </c>
      <c r="EF77">
        <v>763241.2</v>
      </c>
      <c r="EG77">
        <v>856063.8</v>
      </c>
      <c r="EH77">
        <v>764366.9</v>
      </c>
      <c r="EI77">
        <v>0</v>
      </c>
      <c r="EJ77">
        <v>0</v>
      </c>
      <c r="EK77">
        <v>0</v>
      </c>
      <c r="EL77">
        <v>0</v>
      </c>
      <c r="EM77">
        <v>0</v>
      </c>
      <c r="EN77">
        <v>0</v>
      </c>
      <c r="EO77">
        <v>0</v>
      </c>
      <c r="EP77">
        <v>0</v>
      </c>
      <c r="EQ77">
        <v>0</v>
      </c>
      <c r="ER77">
        <v>0</v>
      </c>
      <c r="ES77">
        <v>0</v>
      </c>
      <c r="ET77">
        <v>0</v>
      </c>
      <c r="EU77">
        <v>0</v>
      </c>
      <c r="EV77">
        <v>0</v>
      </c>
      <c r="EW77">
        <v>0</v>
      </c>
      <c r="EX77">
        <v>957718.7</v>
      </c>
      <c r="EY77">
        <v>1221221</v>
      </c>
      <c r="EZ77">
        <v>0</v>
      </c>
      <c r="FA77">
        <v>0</v>
      </c>
      <c r="FB77">
        <v>0</v>
      </c>
      <c r="FC77">
        <v>0</v>
      </c>
      <c r="FD77">
        <v>0</v>
      </c>
      <c r="FE77">
        <v>0</v>
      </c>
      <c r="FF77">
        <v>0</v>
      </c>
      <c r="FG77">
        <v>0</v>
      </c>
      <c r="FH77">
        <v>0</v>
      </c>
      <c r="FI77">
        <v>0</v>
      </c>
    </row>
    <row r="78" spans="1:165" x14ac:dyDescent="0.25">
      <c r="A78">
        <v>1952</v>
      </c>
      <c r="B78">
        <v>60</v>
      </c>
      <c r="C78">
        <f t="shared" si="13"/>
        <v>55245363.249999985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  <c r="BI78">
        <v>0</v>
      </c>
      <c r="BJ78">
        <v>0</v>
      </c>
      <c r="BK78">
        <v>0</v>
      </c>
      <c r="BL78">
        <v>0</v>
      </c>
      <c r="BM78">
        <v>0</v>
      </c>
      <c r="BN78">
        <v>0</v>
      </c>
      <c r="BO78">
        <v>0</v>
      </c>
      <c r="BP78">
        <v>0</v>
      </c>
      <c r="BQ78">
        <v>0</v>
      </c>
      <c r="BR78">
        <v>0</v>
      </c>
      <c r="BS78">
        <v>0</v>
      </c>
      <c r="BT78">
        <v>0</v>
      </c>
      <c r="BU78">
        <v>0</v>
      </c>
      <c r="BV78">
        <v>0</v>
      </c>
      <c r="BW78">
        <v>0</v>
      </c>
      <c r="BX78">
        <v>0</v>
      </c>
      <c r="BY78">
        <v>0</v>
      </c>
      <c r="BZ78">
        <v>0</v>
      </c>
      <c r="CA78">
        <v>0</v>
      </c>
      <c r="CB78">
        <v>0</v>
      </c>
      <c r="CC78">
        <v>0</v>
      </c>
      <c r="CD78">
        <v>0</v>
      </c>
      <c r="CE78">
        <v>0</v>
      </c>
      <c r="CF78">
        <v>0</v>
      </c>
      <c r="CG78">
        <v>0</v>
      </c>
      <c r="CH78">
        <v>0</v>
      </c>
      <c r="CI78">
        <v>0</v>
      </c>
      <c r="CJ78">
        <v>0</v>
      </c>
      <c r="CK78">
        <v>0</v>
      </c>
      <c r="CL78">
        <v>0</v>
      </c>
      <c r="CM78">
        <v>0</v>
      </c>
      <c r="CN78">
        <v>0</v>
      </c>
      <c r="CO78">
        <v>0</v>
      </c>
      <c r="CP78">
        <v>0</v>
      </c>
      <c r="CQ78">
        <v>0</v>
      </c>
      <c r="CR78">
        <v>0</v>
      </c>
      <c r="CS78">
        <v>0</v>
      </c>
      <c r="CT78">
        <v>0</v>
      </c>
      <c r="CU78">
        <v>0</v>
      </c>
      <c r="CV78">
        <v>0</v>
      </c>
      <c r="CW78">
        <v>0</v>
      </c>
      <c r="CX78">
        <v>0</v>
      </c>
      <c r="CY78">
        <v>0</v>
      </c>
      <c r="CZ78">
        <v>0</v>
      </c>
      <c r="DA78">
        <v>0</v>
      </c>
      <c r="DB78">
        <v>0</v>
      </c>
      <c r="DC78">
        <v>0</v>
      </c>
      <c r="DD78">
        <v>0</v>
      </c>
      <c r="DE78">
        <v>0</v>
      </c>
      <c r="DF78">
        <v>0</v>
      </c>
      <c r="DG78">
        <v>0</v>
      </c>
      <c r="DH78">
        <v>0</v>
      </c>
      <c r="DI78">
        <v>0</v>
      </c>
      <c r="DJ78">
        <v>3525690</v>
      </c>
      <c r="DK78">
        <v>4370041</v>
      </c>
      <c r="DL78">
        <v>4314866</v>
      </c>
      <c r="DM78">
        <v>3894892</v>
      </c>
      <c r="DN78">
        <v>4936820</v>
      </c>
      <c r="DO78">
        <v>5939601</v>
      </c>
      <c r="DP78">
        <v>6019958</v>
      </c>
      <c r="DQ78">
        <v>6125320</v>
      </c>
      <c r="DR78">
        <v>71177.64</v>
      </c>
      <c r="DS78">
        <v>84517.79</v>
      </c>
      <c r="DT78">
        <v>94651.12</v>
      </c>
      <c r="DU78">
        <v>108179.4</v>
      </c>
      <c r="DV78">
        <v>127573.6</v>
      </c>
      <c r="DW78">
        <v>139980.1</v>
      </c>
      <c r="DX78">
        <v>156980.20000000001</v>
      </c>
      <c r="DY78">
        <v>196363.3</v>
      </c>
      <c r="DZ78">
        <v>182551</v>
      </c>
      <c r="EA78">
        <v>193630.3</v>
      </c>
      <c r="EB78">
        <v>286520.40000000002</v>
      </c>
      <c r="EC78">
        <v>307887.8</v>
      </c>
      <c r="ED78">
        <v>327933.09999999998</v>
      </c>
      <c r="EE78">
        <v>368700.5</v>
      </c>
      <c r="EF78">
        <v>469462.6</v>
      </c>
      <c r="EG78">
        <v>526556.9</v>
      </c>
      <c r="EH78">
        <v>470155</v>
      </c>
      <c r="EI78">
        <v>579491.30000000005</v>
      </c>
      <c r="EJ78">
        <v>664330.30000000005</v>
      </c>
      <c r="EK78">
        <v>662067.30000000005</v>
      </c>
      <c r="EL78">
        <v>962056.6</v>
      </c>
      <c r="EM78">
        <v>1226753</v>
      </c>
      <c r="EN78">
        <v>0</v>
      </c>
      <c r="EO78">
        <v>0</v>
      </c>
      <c r="EP78">
        <v>0</v>
      </c>
      <c r="EQ78">
        <v>0</v>
      </c>
      <c r="ER78">
        <v>0</v>
      </c>
      <c r="ES78">
        <v>0</v>
      </c>
      <c r="ET78">
        <v>0</v>
      </c>
      <c r="EU78">
        <v>0</v>
      </c>
      <c r="EV78">
        <v>0</v>
      </c>
      <c r="EW78">
        <v>0</v>
      </c>
      <c r="EX78">
        <v>1565888</v>
      </c>
      <c r="EY78">
        <v>1996720</v>
      </c>
      <c r="EZ78">
        <v>2278718</v>
      </c>
      <c r="FA78">
        <v>2069330</v>
      </c>
      <c r="FB78">
        <v>0</v>
      </c>
      <c r="FC78">
        <v>0</v>
      </c>
      <c r="FD78">
        <v>0</v>
      </c>
      <c r="FE78">
        <v>0</v>
      </c>
      <c r="FF78">
        <v>0</v>
      </c>
      <c r="FG78">
        <v>0</v>
      </c>
      <c r="FH78">
        <v>0</v>
      </c>
      <c r="FI78">
        <v>0</v>
      </c>
    </row>
    <row r="79" spans="1:165" x14ac:dyDescent="0.25">
      <c r="A79">
        <v>1957</v>
      </c>
      <c r="B79">
        <v>60</v>
      </c>
      <c r="C79">
        <f t="shared" si="13"/>
        <v>47215178.899999999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0</v>
      </c>
      <c r="BI79">
        <v>0</v>
      </c>
      <c r="BJ79">
        <v>0</v>
      </c>
      <c r="BK79">
        <v>0</v>
      </c>
      <c r="BL79">
        <v>0</v>
      </c>
      <c r="BM79">
        <v>0</v>
      </c>
      <c r="BN79">
        <v>0</v>
      </c>
      <c r="BO79">
        <v>0</v>
      </c>
      <c r="BP79">
        <v>0</v>
      </c>
      <c r="BQ79">
        <v>0</v>
      </c>
      <c r="BR79">
        <v>0</v>
      </c>
      <c r="BS79">
        <v>0</v>
      </c>
      <c r="BT79">
        <v>0</v>
      </c>
      <c r="BU79">
        <v>0</v>
      </c>
      <c r="BV79">
        <v>0</v>
      </c>
      <c r="BW79">
        <v>0</v>
      </c>
      <c r="BX79">
        <v>0</v>
      </c>
      <c r="BY79">
        <v>0</v>
      </c>
      <c r="BZ79">
        <v>0</v>
      </c>
      <c r="CA79">
        <v>0</v>
      </c>
      <c r="CB79">
        <v>0</v>
      </c>
      <c r="CC79">
        <v>0</v>
      </c>
      <c r="CD79">
        <v>0</v>
      </c>
      <c r="CE79">
        <v>0</v>
      </c>
      <c r="CF79">
        <v>0</v>
      </c>
      <c r="CG79">
        <v>0</v>
      </c>
      <c r="CH79">
        <v>0</v>
      </c>
      <c r="CI79">
        <v>0</v>
      </c>
      <c r="CJ79">
        <v>0</v>
      </c>
      <c r="CK79">
        <v>0</v>
      </c>
      <c r="CL79">
        <v>0</v>
      </c>
      <c r="CM79">
        <v>0</v>
      </c>
      <c r="CN79">
        <v>0</v>
      </c>
      <c r="CO79">
        <v>0</v>
      </c>
      <c r="CP79">
        <v>0</v>
      </c>
      <c r="CQ79">
        <v>0</v>
      </c>
      <c r="CR79">
        <v>0</v>
      </c>
      <c r="CS79">
        <v>0</v>
      </c>
      <c r="CT79">
        <v>0</v>
      </c>
      <c r="CU79">
        <v>0</v>
      </c>
      <c r="CV79">
        <v>0</v>
      </c>
      <c r="CW79">
        <v>0</v>
      </c>
      <c r="CX79">
        <v>0</v>
      </c>
      <c r="CY79">
        <v>0</v>
      </c>
      <c r="CZ79">
        <v>0</v>
      </c>
      <c r="DA79">
        <v>0</v>
      </c>
      <c r="DB79">
        <v>0</v>
      </c>
      <c r="DC79">
        <v>0</v>
      </c>
      <c r="DD79">
        <v>0</v>
      </c>
      <c r="DE79">
        <v>0</v>
      </c>
      <c r="DF79">
        <v>0</v>
      </c>
      <c r="DG79">
        <v>0</v>
      </c>
      <c r="DH79">
        <v>0</v>
      </c>
      <c r="DI79">
        <v>0</v>
      </c>
      <c r="DJ79">
        <v>0</v>
      </c>
      <c r="DK79">
        <v>0</v>
      </c>
      <c r="DL79">
        <v>0</v>
      </c>
      <c r="DM79">
        <v>0</v>
      </c>
      <c r="DN79">
        <v>0</v>
      </c>
      <c r="DO79">
        <v>9682418</v>
      </c>
      <c r="DP79">
        <v>9813412</v>
      </c>
      <c r="DQ79">
        <v>9985168</v>
      </c>
      <c r="DR79">
        <v>116030</v>
      </c>
      <c r="DS79">
        <v>137776.4</v>
      </c>
      <c r="DT79">
        <v>154295.20000000001</v>
      </c>
      <c r="DU79">
        <v>176348.2</v>
      </c>
      <c r="DV79">
        <v>207963.6</v>
      </c>
      <c r="DW79">
        <v>228188.1</v>
      </c>
      <c r="DX79">
        <v>255900.6</v>
      </c>
      <c r="DY79">
        <v>320101</v>
      </c>
      <c r="DZ79">
        <v>297584.8</v>
      </c>
      <c r="EA79">
        <v>315645.7</v>
      </c>
      <c r="EB79">
        <v>467070.1</v>
      </c>
      <c r="EC79">
        <v>501902.1</v>
      </c>
      <c r="ED79">
        <v>534578.9</v>
      </c>
      <c r="EE79">
        <v>601035.80000000005</v>
      </c>
      <c r="EF79">
        <v>765292.7</v>
      </c>
      <c r="EG79">
        <v>858364.8</v>
      </c>
      <c r="EH79">
        <v>766421.4</v>
      </c>
      <c r="EI79">
        <v>944655.5</v>
      </c>
      <c r="EJ79">
        <v>1082956</v>
      </c>
      <c r="EK79">
        <v>1079267</v>
      </c>
      <c r="EL79">
        <v>1568293</v>
      </c>
      <c r="EM79">
        <v>1999786</v>
      </c>
      <c r="EN79">
        <v>2282217</v>
      </c>
      <c r="EO79">
        <v>2072507</v>
      </c>
      <c r="EP79">
        <v>0</v>
      </c>
      <c r="EQ79">
        <v>0</v>
      </c>
      <c r="ER79">
        <v>0</v>
      </c>
      <c r="ES79">
        <v>0</v>
      </c>
      <c r="ET79">
        <v>0</v>
      </c>
      <c r="EU79">
        <v>0</v>
      </c>
      <c r="EV79">
        <v>0</v>
      </c>
      <c r="EW79">
        <v>0</v>
      </c>
      <c r="EX79">
        <v>0</v>
      </c>
      <c r="EY79">
        <v>0</v>
      </c>
      <c r="EZ79">
        <v>0</v>
      </c>
      <c r="FA79">
        <v>0</v>
      </c>
      <c r="FB79">
        <v>0</v>
      </c>
      <c r="FC79">
        <v>0</v>
      </c>
      <c r="FD79">
        <v>0</v>
      </c>
      <c r="FE79">
        <v>0</v>
      </c>
      <c r="FF79">
        <v>0</v>
      </c>
      <c r="FG79">
        <v>0</v>
      </c>
      <c r="FH79">
        <v>0</v>
      </c>
      <c r="FI79">
        <v>0</v>
      </c>
    </row>
    <row r="80" spans="1:165" x14ac:dyDescent="0.25">
      <c r="A80">
        <v>1842</v>
      </c>
      <c r="B80">
        <v>70</v>
      </c>
      <c r="C80">
        <f t="shared" si="13"/>
        <v>248109.84</v>
      </c>
      <c r="D80">
        <v>5366.48</v>
      </c>
      <c r="E80">
        <v>5473.8090000000002</v>
      </c>
      <c r="F80">
        <v>5583.2860000000001</v>
      </c>
      <c r="G80">
        <v>5694.951</v>
      </c>
      <c r="H80">
        <v>5808.85</v>
      </c>
      <c r="I80">
        <v>5925.027</v>
      </c>
      <c r="J80">
        <v>6043.5280000000002</v>
      </c>
      <c r="K80">
        <v>6164.3990000000003</v>
      </c>
      <c r="L80">
        <v>7508.5460000000003</v>
      </c>
      <c r="M80">
        <v>7466.1639999999998</v>
      </c>
      <c r="N80">
        <v>7114.5680000000002</v>
      </c>
      <c r="O80">
        <v>7207.6270000000004</v>
      </c>
      <c r="P80">
        <v>7665.8360000000002</v>
      </c>
      <c r="Q80">
        <v>7817.8050000000003</v>
      </c>
      <c r="R80">
        <v>7431.1980000000003</v>
      </c>
      <c r="S80">
        <v>8676.0789999999997</v>
      </c>
      <c r="T80">
        <v>8322.0300000000007</v>
      </c>
      <c r="U80">
        <v>8651.5370000000003</v>
      </c>
      <c r="V80">
        <v>8637.1779999999999</v>
      </c>
      <c r="W80">
        <v>9640.64</v>
      </c>
      <c r="X80">
        <v>9721.4599999999991</v>
      </c>
      <c r="Y80">
        <v>9806.1820000000007</v>
      </c>
      <c r="Z80">
        <v>10481.44</v>
      </c>
      <c r="AA80">
        <v>10704.41</v>
      </c>
      <c r="AB80">
        <v>10451.780000000001</v>
      </c>
      <c r="AC80">
        <v>10425.120000000001</v>
      </c>
      <c r="AD80">
        <v>10697.51</v>
      </c>
      <c r="AE80">
        <v>10536.11</v>
      </c>
      <c r="AF80">
        <v>11154.67</v>
      </c>
      <c r="AG80">
        <v>11931.62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0</v>
      </c>
      <c r="BI80">
        <v>0</v>
      </c>
      <c r="BJ80">
        <v>0</v>
      </c>
      <c r="BK80">
        <v>0</v>
      </c>
      <c r="BL80">
        <v>0</v>
      </c>
      <c r="BM80">
        <v>0</v>
      </c>
      <c r="BN80">
        <v>0</v>
      </c>
      <c r="BO80">
        <v>0</v>
      </c>
      <c r="BP80">
        <v>0</v>
      </c>
      <c r="BQ80">
        <v>0</v>
      </c>
      <c r="BR80">
        <v>0</v>
      </c>
      <c r="BS80">
        <v>0</v>
      </c>
      <c r="BT80">
        <v>0</v>
      </c>
      <c r="BU80">
        <v>0</v>
      </c>
      <c r="BV80">
        <v>0</v>
      </c>
      <c r="BW80">
        <v>0</v>
      </c>
      <c r="BX80">
        <v>0</v>
      </c>
      <c r="BY80">
        <v>0</v>
      </c>
      <c r="BZ80">
        <v>0</v>
      </c>
      <c r="CA80">
        <v>0</v>
      </c>
      <c r="CB80">
        <v>0</v>
      </c>
      <c r="CC80">
        <v>0</v>
      </c>
      <c r="CD80">
        <v>0</v>
      </c>
      <c r="CE80">
        <v>0</v>
      </c>
      <c r="CF80">
        <v>0</v>
      </c>
      <c r="CG80">
        <v>0</v>
      </c>
      <c r="CH80">
        <v>0</v>
      </c>
      <c r="CI80">
        <v>0</v>
      </c>
      <c r="CJ80">
        <v>0</v>
      </c>
      <c r="CK80">
        <v>0</v>
      </c>
      <c r="CL80">
        <v>0</v>
      </c>
      <c r="CM80">
        <v>0</v>
      </c>
      <c r="CN80">
        <v>0</v>
      </c>
      <c r="CO80">
        <v>0</v>
      </c>
      <c r="CP80">
        <v>0</v>
      </c>
      <c r="CQ80">
        <v>0</v>
      </c>
      <c r="CR80">
        <v>0</v>
      </c>
      <c r="CS80">
        <v>0</v>
      </c>
      <c r="CT80">
        <v>0</v>
      </c>
      <c r="CU80">
        <v>0</v>
      </c>
      <c r="CV80">
        <v>0</v>
      </c>
      <c r="CW80">
        <v>0</v>
      </c>
      <c r="CX80">
        <v>0</v>
      </c>
      <c r="CY80">
        <v>0</v>
      </c>
      <c r="CZ80">
        <v>0</v>
      </c>
      <c r="DA80">
        <v>0</v>
      </c>
      <c r="DB80">
        <v>0</v>
      </c>
      <c r="DC80">
        <v>0</v>
      </c>
      <c r="DD80">
        <v>0</v>
      </c>
      <c r="DE80">
        <v>0</v>
      </c>
      <c r="DF80">
        <v>0</v>
      </c>
      <c r="DG80">
        <v>0</v>
      </c>
      <c r="DH80">
        <v>0</v>
      </c>
      <c r="DI80">
        <v>0</v>
      </c>
      <c r="DJ80">
        <v>0</v>
      </c>
      <c r="DK80">
        <v>0</v>
      </c>
      <c r="DL80">
        <v>0</v>
      </c>
      <c r="DM80">
        <v>0</v>
      </c>
      <c r="DN80">
        <v>0</v>
      </c>
      <c r="DO80">
        <v>0</v>
      </c>
      <c r="DP80">
        <v>0</v>
      </c>
      <c r="DQ80">
        <v>0</v>
      </c>
      <c r="DR80">
        <v>0</v>
      </c>
      <c r="DS80">
        <v>0</v>
      </c>
      <c r="DT80">
        <v>0</v>
      </c>
      <c r="DU80">
        <v>0</v>
      </c>
      <c r="DV80">
        <v>0</v>
      </c>
      <c r="DW80">
        <v>0</v>
      </c>
      <c r="DX80">
        <v>0</v>
      </c>
      <c r="DY80">
        <v>0</v>
      </c>
      <c r="DZ80">
        <v>0</v>
      </c>
      <c r="EA80">
        <v>0</v>
      </c>
      <c r="EB80">
        <v>0</v>
      </c>
      <c r="EC80">
        <v>0</v>
      </c>
      <c r="ED80">
        <v>0</v>
      </c>
      <c r="EE80">
        <v>0</v>
      </c>
      <c r="EF80">
        <v>0</v>
      </c>
      <c r="EG80">
        <v>0</v>
      </c>
      <c r="EH80">
        <v>0</v>
      </c>
      <c r="EI80">
        <v>0</v>
      </c>
      <c r="EJ80">
        <v>0</v>
      </c>
      <c r="EK80">
        <v>0</v>
      </c>
      <c r="EL80">
        <v>0</v>
      </c>
      <c r="EM80">
        <v>0</v>
      </c>
      <c r="EN80">
        <v>0</v>
      </c>
      <c r="EO80">
        <v>0</v>
      </c>
      <c r="EP80">
        <v>0</v>
      </c>
      <c r="EQ80">
        <v>0</v>
      </c>
      <c r="ER80">
        <v>0</v>
      </c>
      <c r="ES80">
        <v>0</v>
      </c>
      <c r="ET80">
        <v>0</v>
      </c>
      <c r="EU80">
        <v>0</v>
      </c>
      <c r="EV80">
        <v>0</v>
      </c>
      <c r="EW80">
        <v>0</v>
      </c>
      <c r="EX80">
        <v>0</v>
      </c>
      <c r="EY80">
        <v>0</v>
      </c>
      <c r="EZ80">
        <v>0</v>
      </c>
      <c r="FA80">
        <v>0</v>
      </c>
      <c r="FB80">
        <v>0</v>
      </c>
      <c r="FC80">
        <v>0</v>
      </c>
      <c r="FD80">
        <v>0</v>
      </c>
      <c r="FE80">
        <v>0</v>
      </c>
      <c r="FF80">
        <v>0</v>
      </c>
      <c r="FG80">
        <v>0</v>
      </c>
      <c r="FH80">
        <v>0</v>
      </c>
      <c r="FI80">
        <v>0</v>
      </c>
    </row>
    <row r="81" spans="1:165" x14ac:dyDescent="0.25">
      <c r="A81">
        <v>1847</v>
      </c>
      <c r="B81">
        <v>70</v>
      </c>
      <c r="C81">
        <f t="shared" si="13"/>
        <v>302066.027</v>
      </c>
      <c r="D81">
        <v>0</v>
      </c>
      <c r="E81">
        <v>0</v>
      </c>
      <c r="F81">
        <v>0</v>
      </c>
      <c r="G81">
        <v>0</v>
      </c>
      <c r="H81">
        <v>0</v>
      </c>
      <c r="I81">
        <v>6290.68</v>
      </c>
      <c r="J81">
        <v>6416.4930000000004</v>
      </c>
      <c r="K81">
        <v>6544.8230000000003</v>
      </c>
      <c r="L81">
        <v>7971.9219999999996</v>
      </c>
      <c r="M81">
        <v>7926.9250000000002</v>
      </c>
      <c r="N81">
        <v>7553.6310000000003</v>
      </c>
      <c r="O81">
        <v>7652.433</v>
      </c>
      <c r="P81">
        <v>8138.9189999999999</v>
      </c>
      <c r="Q81">
        <v>8300.2669999999998</v>
      </c>
      <c r="R81">
        <v>7889.8010000000004</v>
      </c>
      <c r="S81">
        <v>9211.5079999999998</v>
      </c>
      <c r="T81">
        <v>8835.6090000000004</v>
      </c>
      <c r="U81">
        <v>9185.4509999999991</v>
      </c>
      <c r="V81">
        <v>9170.2049999999999</v>
      </c>
      <c r="W81">
        <v>10235.6</v>
      </c>
      <c r="X81">
        <v>10321.4</v>
      </c>
      <c r="Y81">
        <v>10411.35</v>
      </c>
      <c r="Z81">
        <v>11128.29</v>
      </c>
      <c r="AA81">
        <v>11365.01</v>
      </c>
      <c r="AB81">
        <v>11096.79</v>
      </c>
      <c r="AC81">
        <v>11068.49</v>
      </c>
      <c r="AD81">
        <v>11357.69</v>
      </c>
      <c r="AE81">
        <v>11186.33</v>
      </c>
      <c r="AF81">
        <v>11843.06</v>
      </c>
      <c r="AG81">
        <v>12667.96</v>
      </c>
      <c r="AH81">
        <v>13361.57</v>
      </c>
      <c r="AI81">
        <v>13909.13</v>
      </c>
      <c r="AJ81">
        <v>14095.36</v>
      </c>
      <c r="AK81">
        <v>13804.67</v>
      </c>
      <c r="AL81">
        <v>13124.66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  <c r="BI81">
        <v>0</v>
      </c>
      <c r="BJ81">
        <v>0</v>
      </c>
      <c r="BK81">
        <v>0</v>
      </c>
      <c r="BL81">
        <v>0</v>
      </c>
      <c r="BM81">
        <v>0</v>
      </c>
      <c r="BN81">
        <v>0</v>
      </c>
      <c r="BO81">
        <v>0</v>
      </c>
      <c r="BP81">
        <v>0</v>
      </c>
      <c r="BQ81">
        <v>0</v>
      </c>
      <c r="BR81">
        <v>0</v>
      </c>
      <c r="BS81">
        <v>0</v>
      </c>
      <c r="BT81">
        <v>0</v>
      </c>
      <c r="BU81">
        <v>0</v>
      </c>
      <c r="BV81">
        <v>0</v>
      </c>
      <c r="BW81">
        <v>0</v>
      </c>
      <c r="BX81">
        <v>0</v>
      </c>
      <c r="BY81">
        <v>0</v>
      </c>
      <c r="BZ81">
        <v>0</v>
      </c>
      <c r="CA81">
        <v>0</v>
      </c>
      <c r="CB81">
        <v>0</v>
      </c>
      <c r="CC81">
        <v>0</v>
      </c>
      <c r="CD81">
        <v>0</v>
      </c>
      <c r="CE81">
        <v>0</v>
      </c>
      <c r="CF81">
        <v>0</v>
      </c>
      <c r="CG81">
        <v>0</v>
      </c>
      <c r="CH81">
        <v>0</v>
      </c>
      <c r="CI81">
        <v>0</v>
      </c>
      <c r="CJ81">
        <v>0</v>
      </c>
      <c r="CK81">
        <v>0</v>
      </c>
      <c r="CL81">
        <v>0</v>
      </c>
      <c r="CM81">
        <v>0</v>
      </c>
      <c r="CN81">
        <v>0</v>
      </c>
      <c r="CO81">
        <v>0</v>
      </c>
      <c r="CP81">
        <v>0</v>
      </c>
      <c r="CQ81">
        <v>0</v>
      </c>
      <c r="CR81">
        <v>0</v>
      </c>
      <c r="CS81">
        <v>0</v>
      </c>
      <c r="CT81">
        <v>0</v>
      </c>
      <c r="CU81">
        <v>0</v>
      </c>
      <c r="CV81">
        <v>0</v>
      </c>
      <c r="CW81">
        <v>0</v>
      </c>
      <c r="CX81">
        <v>0</v>
      </c>
      <c r="CY81">
        <v>0</v>
      </c>
      <c r="CZ81">
        <v>0</v>
      </c>
      <c r="DA81">
        <v>0</v>
      </c>
      <c r="DB81">
        <v>0</v>
      </c>
      <c r="DC81">
        <v>0</v>
      </c>
      <c r="DD81">
        <v>0</v>
      </c>
      <c r="DE81">
        <v>0</v>
      </c>
      <c r="DF81">
        <v>0</v>
      </c>
      <c r="DG81">
        <v>0</v>
      </c>
      <c r="DH81">
        <v>0</v>
      </c>
      <c r="DI81">
        <v>0</v>
      </c>
      <c r="DJ81">
        <v>0</v>
      </c>
      <c r="DK81">
        <v>0</v>
      </c>
      <c r="DL81">
        <v>0</v>
      </c>
      <c r="DM81">
        <v>0</v>
      </c>
      <c r="DN81">
        <v>0</v>
      </c>
      <c r="DO81">
        <v>0</v>
      </c>
      <c r="DP81">
        <v>0</v>
      </c>
      <c r="DQ81">
        <v>0</v>
      </c>
      <c r="DR81">
        <v>0</v>
      </c>
      <c r="DS81">
        <v>0</v>
      </c>
      <c r="DT81">
        <v>0</v>
      </c>
      <c r="DU81">
        <v>0</v>
      </c>
      <c r="DV81">
        <v>0</v>
      </c>
      <c r="DW81">
        <v>0</v>
      </c>
      <c r="DX81">
        <v>0</v>
      </c>
      <c r="DY81">
        <v>0</v>
      </c>
      <c r="DZ81">
        <v>0</v>
      </c>
      <c r="EA81">
        <v>0</v>
      </c>
      <c r="EB81">
        <v>0</v>
      </c>
      <c r="EC81">
        <v>0</v>
      </c>
      <c r="ED81">
        <v>0</v>
      </c>
      <c r="EE81">
        <v>0</v>
      </c>
      <c r="EF81">
        <v>0</v>
      </c>
      <c r="EG81">
        <v>0</v>
      </c>
      <c r="EH81">
        <v>0</v>
      </c>
      <c r="EI81">
        <v>0</v>
      </c>
      <c r="EJ81">
        <v>0</v>
      </c>
      <c r="EK81">
        <v>0</v>
      </c>
      <c r="EL81">
        <v>0</v>
      </c>
      <c r="EM81">
        <v>0</v>
      </c>
      <c r="EN81">
        <v>0</v>
      </c>
      <c r="EO81">
        <v>0</v>
      </c>
      <c r="EP81">
        <v>0</v>
      </c>
      <c r="EQ81">
        <v>0</v>
      </c>
      <c r="ER81">
        <v>0</v>
      </c>
      <c r="ES81">
        <v>0</v>
      </c>
      <c r="ET81">
        <v>0</v>
      </c>
      <c r="EU81">
        <v>0</v>
      </c>
      <c r="EV81">
        <v>0</v>
      </c>
      <c r="EW81">
        <v>0</v>
      </c>
      <c r="EX81">
        <v>0</v>
      </c>
      <c r="EY81">
        <v>0</v>
      </c>
      <c r="EZ81">
        <v>0</v>
      </c>
      <c r="FA81">
        <v>0</v>
      </c>
      <c r="FB81">
        <v>0</v>
      </c>
      <c r="FC81">
        <v>0</v>
      </c>
      <c r="FD81">
        <v>0</v>
      </c>
      <c r="FE81">
        <v>0</v>
      </c>
      <c r="FF81">
        <v>0</v>
      </c>
      <c r="FG81">
        <v>0</v>
      </c>
      <c r="FH81">
        <v>0</v>
      </c>
      <c r="FI81">
        <v>0</v>
      </c>
    </row>
    <row r="82" spans="1:165" x14ac:dyDescent="0.25">
      <c r="A82">
        <v>1852</v>
      </c>
      <c r="B82">
        <v>70</v>
      </c>
      <c r="C82">
        <f t="shared" si="13"/>
        <v>502522.66000000003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11513.48</v>
      </c>
      <c r="O82">
        <v>11664.08</v>
      </c>
      <c r="P82">
        <v>12405.6</v>
      </c>
      <c r="Q82">
        <v>12651.53</v>
      </c>
      <c r="R82">
        <v>12025.88</v>
      </c>
      <c r="S82">
        <v>14040.47</v>
      </c>
      <c r="T82">
        <v>13467.51</v>
      </c>
      <c r="U82">
        <v>14000.75</v>
      </c>
      <c r="V82">
        <v>13977.52</v>
      </c>
      <c r="W82">
        <v>15601.42</v>
      </c>
      <c r="X82">
        <v>15732.21</v>
      </c>
      <c r="Y82">
        <v>15869.31</v>
      </c>
      <c r="Z82">
        <v>16962.080000000002</v>
      </c>
      <c r="AA82">
        <v>17322.91</v>
      </c>
      <c r="AB82">
        <v>16914.080000000002</v>
      </c>
      <c r="AC82">
        <v>16870.939999999999</v>
      </c>
      <c r="AD82">
        <v>17311.75</v>
      </c>
      <c r="AE82">
        <v>17050.560000000001</v>
      </c>
      <c r="AF82">
        <v>18051.560000000001</v>
      </c>
      <c r="AG82">
        <v>19308.900000000001</v>
      </c>
      <c r="AH82">
        <v>20366.13</v>
      </c>
      <c r="AI82">
        <v>21200.73</v>
      </c>
      <c r="AJ82">
        <v>21484.59</v>
      </c>
      <c r="AK82">
        <v>21041.52</v>
      </c>
      <c r="AL82">
        <v>20005.009999999998</v>
      </c>
      <c r="AM82">
        <v>19396.32</v>
      </c>
      <c r="AN82">
        <v>19314.87</v>
      </c>
      <c r="AO82">
        <v>19343</v>
      </c>
      <c r="AP82">
        <v>18973.080000000002</v>
      </c>
      <c r="AQ82">
        <v>18654.87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0</v>
      </c>
      <c r="BI82">
        <v>0</v>
      </c>
      <c r="BJ82">
        <v>0</v>
      </c>
      <c r="BK82">
        <v>0</v>
      </c>
      <c r="BL82">
        <v>0</v>
      </c>
      <c r="BM82">
        <v>0</v>
      </c>
      <c r="BN82">
        <v>0</v>
      </c>
      <c r="BO82">
        <v>0</v>
      </c>
      <c r="BP82">
        <v>0</v>
      </c>
      <c r="BQ82">
        <v>0</v>
      </c>
      <c r="BR82">
        <v>0</v>
      </c>
      <c r="BS82">
        <v>0</v>
      </c>
      <c r="BT82">
        <v>0</v>
      </c>
      <c r="BU82">
        <v>0</v>
      </c>
      <c r="BV82">
        <v>0</v>
      </c>
      <c r="BW82">
        <v>0</v>
      </c>
      <c r="BX82">
        <v>0</v>
      </c>
      <c r="BY82">
        <v>0</v>
      </c>
      <c r="BZ82">
        <v>0</v>
      </c>
      <c r="CA82">
        <v>0</v>
      </c>
      <c r="CB82">
        <v>0</v>
      </c>
      <c r="CC82">
        <v>0</v>
      </c>
      <c r="CD82">
        <v>0</v>
      </c>
      <c r="CE82">
        <v>0</v>
      </c>
      <c r="CF82">
        <v>0</v>
      </c>
      <c r="CG82">
        <v>0</v>
      </c>
      <c r="CH82">
        <v>0</v>
      </c>
      <c r="CI82">
        <v>0</v>
      </c>
      <c r="CJ82">
        <v>0</v>
      </c>
      <c r="CK82">
        <v>0</v>
      </c>
      <c r="CL82">
        <v>0</v>
      </c>
      <c r="CM82">
        <v>0</v>
      </c>
      <c r="CN82">
        <v>0</v>
      </c>
      <c r="CO82">
        <v>0</v>
      </c>
      <c r="CP82">
        <v>0</v>
      </c>
      <c r="CQ82">
        <v>0</v>
      </c>
      <c r="CR82">
        <v>0</v>
      </c>
      <c r="CS82">
        <v>0</v>
      </c>
      <c r="CT82">
        <v>0</v>
      </c>
      <c r="CU82">
        <v>0</v>
      </c>
      <c r="CV82">
        <v>0</v>
      </c>
      <c r="CW82">
        <v>0</v>
      </c>
      <c r="CX82">
        <v>0</v>
      </c>
      <c r="CY82">
        <v>0</v>
      </c>
      <c r="CZ82">
        <v>0</v>
      </c>
      <c r="DA82">
        <v>0</v>
      </c>
      <c r="DB82">
        <v>0</v>
      </c>
      <c r="DC82">
        <v>0</v>
      </c>
      <c r="DD82">
        <v>0</v>
      </c>
      <c r="DE82">
        <v>0</v>
      </c>
      <c r="DF82">
        <v>0</v>
      </c>
      <c r="DG82">
        <v>0</v>
      </c>
      <c r="DH82">
        <v>0</v>
      </c>
      <c r="DI82">
        <v>0</v>
      </c>
      <c r="DJ82">
        <v>0</v>
      </c>
      <c r="DK82">
        <v>0</v>
      </c>
      <c r="DL82">
        <v>0</v>
      </c>
      <c r="DM82">
        <v>0</v>
      </c>
      <c r="DN82">
        <v>0</v>
      </c>
      <c r="DO82">
        <v>0</v>
      </c>
      <c r="DP82">
        <v>0</v>
      </c>
      <c r="DQ82">
        <v>0</v>
      </c>
      <c r="DR82">
        <v>0</v>
      </c>
      <c r="DS82">
        <v>0</v>
      </c>
      <c r="DT82">
        <v>0</v>
      </c>
      <c r="DU82">
        <v>0</v>
      </c>
      <c r="DV82">
        <v>0</v>
      </c>
      <c r="DW82">
        <v>0</v>
      </c>
      <c r="DX82">
        <v>0</v>
      </c>
      <c r="DY82">
        <v>0</v>
      </c>
      <c r="DZ82">
        <v>0</v>
      </c>
      <c r="EA82">
        <v>0</v>
      </c>
      <c r="EB82">
        <v>0</v>
      </c>
      <c r="EC82">
        <v>0</v>
      </c>
      <c r="ED82">
        <v>0</v>
      </c>
      <c r="EE82">
        <v>0</v>
      </c>
      <c r="EF82">
        <v>0</v>
      </c>
      <c r="EG82">
        <v>0</v>
      </c>
      <c r="EH82">
        <v>0</v>
      </c>
      <c r="EI82">
        <v>0</v>
      </c>
      <c r="EJ82">
        <v>0</v>
      </c>
      <c r="EK82">
        <v>0</v>
      </c>
      <c r="EL82">
        <v>0</v>
      </c>
      <c r="EM82">
        <v>0</v>
      </c>
      <c r="EN82">
        <v>0</v>
      </c>
      <c r="EO82">
        <v>0</v>
      </c>
      <c r="EP82">
        <v>0</v>
      </c>
      <c r="EQ82">
        <v>0</v>
      </c>
      <c r="ER82">
        <v>0</v>
      </c>
      <c r="ES82">
        <v>0</v>
      </c>
      <c r="ET82">
        <v>0</v>
      </c>
      <c r="EU82">
        <v>0</v>
      </c>
      <c r="EV82">
        <v>0</v>
      </c>
      <c r="EW82">
        <v>0</v>
      </c>
      <c r="EX82">
        <v>0</v>
      </c>
      <c r="EY82">
        <v>0</v>
      </c>
      <c r="EZ82">
        <v>0</v>
      </c>
      <c r="FA82">
        <v>0</v>
      </c>
      <c r="FB82">
        <v>0</v>
      </c>
      <c r="FC82">
        <v>0</v>
      </c>
      <c r="FD82">
        <v>0</v>
      </c>
      <c r="FE82">
        <v>0</v>
      </c>
      <c r="FF82">
        <v>0</v>
      </c>
      <c r="FG82">
        <v>0</v>
      </c>
      <c r="FH82">
        <v>0</v>
      </c>
      <c r="FI82">
        <v>0</v>
      </c>
    </row>
    <row r="83" spans="1:165" x14ac:dyDescent="0.25">
      <c r="A83">
        <v>1857</v>
      </c>
      <c r="B83">
        <v>70</v>
      </c>
      <c r="C83">
        <f t="shared" si="13"/>
        <v>1287222.3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33137</v>
      </c>
      <c r="T83">
        <v>31784.76</v>
      </c>
      <c r="U83">
        <v>33043.269999999997</v>
      </c>
      <c r="V83">
        <v>32988.42</v>
      </c>
      <c r="W83">
        <v>36821</v>
      </c>
      <c r="X83">
        <v>37129.68</v>
      </c>
      <c r="Y83">
        <v>37453.26</v>
      </c>
      <c r="Z83">
        <v>40032.32</v>
      </c>
      <c r="AA83">
        <v>40883.910000000003</v>
      </c>
      <c r="AB83">
        <v>39919.03</v>
      </c>
      <c r="AC83">
        <v>39817.22</v>
      </c>
      <c r="AD83">
        <v>40857.57</v>
      </c>
      <c r="AE83">
        <v>40241.129999999997</v>
      </c>
      <c r="AF83">
        <v>42603.6</v>
      </c>
      <c r="AG83">
        <v>45571.06</v>
      </c>
      <c r="AH83">
        <v>48066.23</v>
      </c>
      <c r="AI83">
        <v>50035.97</v>
      </c>
      <c r="AJ83">
        <v>50705.919999999998</v>
      </c>
      <c r="AK83">
        <v>49660.21</v>
      </c>
      <c r="AL83">
        <v>47213.96</v>
      </c>
      <c r="AM83">
        <v>45777.39</v>
      </c>
      <c r="AN83">
        <v>45585.14</v>
      </c>
      <c r="AO83">
        <v>45651.519999999997</v>
      </c>
      <c r="AP83">
        <v>44778.48</v>
      </c>
      <c r="AQ83">
        <v>44027.48</v>
      </c>
      <c r="AR83">
        <v>44202.58</v>
      </c>
      <c r="AS83">
        <v>48515.11</v>
      </c>
      <c r="AT83">
        <v>50097.19</v>
      </c>
      <c r="AU83">
        <v>50303.58</v>
      </c>
      <c r="AV83">
        <v>50318.31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  <c r="BI83">
        <v>0</v>
      </c>
      <c r="BJ83">
        <v>0</v>
      </c>
      <c r="BK83">
        <v>0</v>
      </c>
      <c r="BL83">
        <v>0</v>
      </c>
      <c r="BM83">
        <v>0</v>
      </c>
      <c r="BN83">
        <v>0</v>
      </c>
      <c r="BO83">
        <v>0</v>
      </c>
      <c r="BP83">
        <v>0</v>
      </c>
      <c r="BQ83">
        <v>0</v>
      </c>
      <c r="BR83">
        <v>0</v>
      </c>
      <c r="BS83">
        <v>0</v>
      </c>
      <c r="BT83">
        <v>0</v>
      </c>
      <c r="BU83">
        <v>0</v>
      </c>
      <c r="BV83">
        <v>0</v>
      </c>
      <c r="BW83">
        <v>0</v>
      </c>
      <c r="BX83">
        <v>0</v>
      </c>
      <c r="BY83">
        <v>0</v>
      </c>
      <c r="BZ83">
        <v>0</v>
      </c>
      <c r="CA83">
        <v>0</v>
      </c>
      <c r="CB83">
        <v>0</v>
      </c>
      <c r="CC83">
        <v>0</v>
      </c>
      <c r="CD83">
        <v>0</v>
      </c>
      <c r="CE83">
        <v>0</v>
      </c>
      <c r="CF83">
        <v>0</v>
      </c>
      <c r="CG83">
        <v>0</v>
      </c>
      <c r="CH83">
        <v>0</v>
      </c>
      <c r="CI83">
        <v>0</v>
      </c>
      <c r="CJ83">
        <v>0</v>
      </c>
      <c r="CK83">
        <v>0</v>
      </c>
      <c r="CL83">
        <v>0</v>
      </c>
      <c r="CM83">
        <v>0</v>
      </c>
      <c r="CN83">
        <v>0</v>
      </c>
      <c r="CO83">
        <v>0</v>
      </c>
      <c r="CP83">
        <v>0</v>
      </c>
      <c r="CQ83">
        <v>0</v>
      </c>
      <c r="CR83">
        <v>0</v>
      </c>
      <c r="CS83">
        <v>0</v>
      </c>
      <c r="CT83">
        <v>0</v>
      </c>
      <c r="CU83">
        <v>0</v>
      </c>
      <c r="CV83">
        <v>0</v>
      </c>
      <c r="CW83">
        <v>0</v>
      </c>
      <c r="CX83">
        <v>0</v>
      </c>
      <c r="CY83">
        <v>0</v>
      </c>
      <c r="CZ83">
        <v>0</v>
      </c>
      <c r="DA83">
        <v>0</v>
      </c>
      <c r="DB83">
        <v>0</v>
      </c>
      <c r="DC83">
        <v>0</v>
      </c>
      <c r="DD83">
        <v>0</v>
      </c>
      <c r="DE83">
        <v>0</v>
      </c>
      <c r="DF83">
        <v>0</v>
      </c>
      <c r="DG83">
        <v>0</v>
      </c>
      <c r="DH83">
        <v>0</v>
      </c>
      <c r="DI83">
        <v>0</v>
      </c>
      <c r="DJ83">
        <v>0</v>
      </c>
      <c r="DK83">
        <v>0</v>
      </c>
      <c r="DL83">
        <v>0</v>
      </c>
      <c r="DM83">
        <v>0</v>
      </c>
      <c r="DN83">
        <v>0</v>
      </c>
      <c r="DO83">
        <v>0</v>
      </c>
      <c r="DP83">
        <v>0</v>
      </c>
      <c r="DQ83">
        <v>0</v>
      </c>
      <c r="DR83">
        <v>0</v>
      </c>
      <c r="DS83">
        <v>0</v>
      </c>
      <c r="DT83">
        <v>0</v>
      </c>
      <c r="DU83">
        <v>0</v>
      </c>
      <c r="DV83">
        <v>0</v>
      </c>
      <c r="DW83">
        <v>0</v>
      </c>
      <c r="DX83">
        <v>0</v>
      </c>
      <c r="DY83">
        <v>0</v>
      </c>
      <c r="DZ83">
        <v>0</v>
      </c>
      <c r="EA83">
        <v>0</v>
      </c>
      <c r="EB83">
        <v>0</v>
      </c>
      <c r="EC83">
        <v>0</v>
      </c>
      <c r="ED83">
        <v>0</v>
      </c>
      <c r="EE83">
        <v>0</v>
      </c>
      <c r="EF83">
        <v>0</v>
      </c>
      <c r="EG83">
        <v>0</v>
      </c>
      <c r="EH83">
        <v>0</v>
      </c>
      <c r="EI83">
        <v>0</v>
      </c>
      <c r="EJ83">
        <v>0</v>
      </c>
      <c r="EK83">
        <v>0</v>
      </c>
      <c r="EL83">
        <v>0</v>
      </c>
      <c r="EM83">
        <v>0</v>
      </c>
      <c r="EN83">
        <v>0</v>
      </c>
      <c r="EO83">
        <v>0</v>
      </c>
      <c r="EP83">
        <v>0</v>
      </c>
      <c r="EQ83">
        <v>0</v>
      </c>
      <c r="ER83">
        <v>0</v>
      </c>
      <c r="ES83">
        <v>0</v>
      </c>
      <c r="ET83">
        <v>0</v>
      </c>
      <c r="EU83">
        <v>0</v>
      </c>
      <c r="EV83">
        <v>0</v>
      </c>
      <c r="EW83">
        <v>0</v>
      </c>
      <c r="EX83">
        <v>0</v>
      </c>
      <c r="EY83">
        <v>0</v>
      </c>
      <c r="EZ83">
        <v>0</v>
      </c>
      <c r="FA83">
        <v>0</v>
      </c>
      <c r="FB83">
        <v>0</v>
      </c>
      <c r="FC83">
        <v>0</v>
      </c>
      <c r="FD83">
        <v>0</v>
      </c>
      <c r="FE83">
        <v>0</v>
      </c>
      <c r="FF83">
        <v>0</v>
      </c>
      <c r="FG83">
        <v>0</v>
      </c>
      <c r="FH83">
        <v>0</v>
      </c>
      <c r="FI83">
        <v>0</v>
      </c>
    </row>
    <row r="84" spans="1:165" x14ac:dyDescent="0.25">
      <c r="A84">
        <v>1862</v>
      </c>
      <c r="B84">
        <v>70</v>
      </c>
      <c r="C84">
        <f t="shared" si="13"/>
        <v>1453267.22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39248.51</v>
      </c>
      <c r="Y84">
        <v>39590.559999999998</v>
      </c>
      <c r="Z84">
        <v>42316.79</v>
      </c>
      <c r="AA84">
        <v>43216.97</v>
      </c>
      <c r="AB84">
        <v>42197.04</v>
      </c>
      <c r="AC84">
        <v>42089.42</v>
      </c>
      <c r="AD84">
        <v>43189.14</v>
      </c>
      <c r="AE84">
        <v>42537.52</v>
      </c>
      <c r="AF84">
        <v>45034.8</v>
      </c>
      <c r="AG84">
        <v>48171.6</v>
      </c>
      <c r="AH84">
        <v>50809.15</v>
      </c>
      <c r="AI84">
        <v>52891.31</v>
      </c>
      <c r="AJ84">
        <v>53599.49</v>
      </c>
      <c r="AK84">
        <v>52494.1</v>
      </c>
      <c r="AL84">
        <v>49908.25</v>
      </c>
      <c r="AM84">
        <v>48389.7</v>
      </c>
      <c r="AN84">
        <v>48186.49</v>
      </c>
      <c r="AO84">
        <v>48256.66</v>
      </c>
      <c r="AP84">
        <v>47333.8</v>
      </c>
      <c r="AQ84">
        <v>46539.93</v>
      </c>
      <c r="AR84">
        <v>46725.03</v>
      </c>
      <c r="AS84">
        <v>51283.65</v>
      </c>
      <c r="AT84">
        <v>52956.02</v>
      </c>
      <c r="AU84">
        <v>53174.18</v>
      </c>
      <c r="AV84">
        <v>53189.760000000002</v>
      </c>
      <c r="AW84">
        <v>54788.04</v>
      </c>
      <c r="AX84">
        <v>55164.94</v>
      </c>
      <c r="AY84">
        <v>54712.65</v>
      </c>
      <c r="AZ84">
        <v>52592.71</v>
      </c>
      <c r="BA84">
        <v>52679.01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  <c r="BI84">
        <v>0</v>
      </c>
      <c r="BJ84">
        <v>0</v>
      </c>
      <c r="BK84">
        <v>0</v>
      </c>
      <c r="BL84">
        <v>0</v>
      </c>
      <c r="BM84">
        <v>0</v>
      </c>
      <c r="BN84">
        <v>0</v>
      </c>
      <c r="BO84">
        <v>0</v>
      </c>
      <c r="BP84">
        <v>0</v>
      </c>
      <c r="BQ84">
        <v>0</v>
      </c>
      <c r="BR84">
        <v>0</v>
      </c>
      <c r="BS84">
        <v>0</v>
      </c>
      <c r="BT84">
        <v>0</v>
      </c>
      <c r="BU84">
        <v>0</v>
      </c>
      <c r="BV84">
        <v>0</v>
      </c>
      <c r="BW84">
        <v>0</v>
      </c>
      <c r="BX84">
        <v>0</v>
      </c>
      <c r="BY84">
        <v>0</v>
      </c>
      <c r="BZ84">
        <v>0</v>
      </c>
      <c r="CA84">
        <v>0</v>
      </c>
      <c r="CB84">
        <v>0</v>
      </c>
      <c r="CC84">
        <v>0</v>
      </c>
      <c r="CD84">
        <v>0</v>
      </c>
      <c r="CE84">
        <v>0</v>
      </c>
      <c r="CF84">
        <v>0</v>
      </c>
      <c r="CG84">
        <v>0</v>
      </c>
      <c r="CH84">
        <v>0</v>
      </c>
      <c r="CI84">
        <v>0</v>
      </c>
      <c r="CJ84">
        <v>0</v>
      </c>
      <c r="CK84">
        <v>0</v>
      </c>
      <c r="CL84">
        <v>0</v>
      </c>
      <c r="CM84">
        <v>0</v>
      </c>
      <c r="CN84">
        <v>0</v>
      </c>
      <c r="CO84">
        <v>0</v>
      </c>
      <c r="CP84">
        <v>0</v>
      </c>
      <c r="CQ84">
        <v>0</v>
      </c>
      <c r="CR84">
        <v>0</v>
      </c>
      <c r="CS84">
        <v>0</v>
      </c>
      <c r="CT84">
        <v>0</v>
      </c>
      <c r="CU84">
        <v>0</v>
      </c>
      <c r="CV84">
        <v>0</v>
      </c>
      <c r="CW84">
        <v>0</v>
      </c>
      <c r="CX84">
        <v>0</v>
      </c>
      <c r="CY84">
        <v>0</v>
      </c>
      <c r="CZ84">
        <v>0</v>
      </c>
      <c r="DA84">
        <v>0</v>
      </c>
      <c r="DB84">
        <v>0</v>
      </c>
      <c r="DC84">
        <v>0</v>
      </c>
      <c r="DD84">
        <v>0</v>
      </c>
      <c r="DE84">
        <v>0</v>
      </c>
      <c r="DF84">
        <v>0</v>
      </c>
      <c r="DG84">
        <v>0</v>
      </c>
      <c r="DH84">
        <v>0</v>
      </c>
      <c r="DI84">
        <v>0</v>
      </c>
      <c r="DJ84">
        <v>0</v>
      </c>
      <c r="DK84">
        <v>0</v>
      </c>
      <c r="DL84">
        <v>0</v>
      </c>
      <c r="DM84">
        <v>0</v>
      </c>
      <c r="DN84">
        <v>0</v>
      </c>
      <c r="DO84">
        <v>0</v>
      </c>
      <c r="DP84">
        <v>0</v>
      </c>
      <c r="DQ84">
        <v>0</v>
      </c>
      <c r="DR84">
        <v>0</v>
      </c>
      <c r="DS84">
        <v>0</v>
      </c>
      <c r="DT84">
        <v>0</v>
      </c>
      <c r="DU84">
        <v>0</v>
      </c>
      <c r="DV84">
        <v>0</v>
      </c>
      <c r="DW84">
        <v>0</v>
      </c>
      <c r="DX84">
        <v>0</v>
      </c>
      <c r="DY84">
        <v>0</v>
      </c>
      <c r="DZ84">
        <v>0</v>
      </c>
      <c r="EA84">
        <v>0</v>
      </c>
      <c r="EB84">
        <v>0</v>
      </c>
      <c r="EC84">
        <v>0</v>
      </c>
      <c r="ED84">
        <v>0</v>
      </c>
      <c r="EE84">
        <v>0</v>
      </c>
      <c r="EF84">
        <v>0</v>
      </c>
      <c r="EG84">
        <v>0</v>
      </c>
      <c r="EH84">
        <v>0</v>
      </c>
      <c r="EI84">
        <v>0</v>
      </c>
      <c r="EJ84">
        <v>0</v>
      </c>
      <c r="EK84">
        <v>0</v>
      </c>
      <c r="EL84">
        <v>0</v>
      </c>
      <c r="EM84">
        <v>0</v>
      </c>
      <c r="EN84">
        <v>0</v>
      </c>
      <c r="EO84">
        <v>0</v>
      </c>
      <c r="EP84">
        <v>0</v>
      </c>
      <c r="EQ84">
        <v>0</v>
      </c>
      <c r="ER84">
        <v>0</v>
      </c>
      <c r="ES84">
        <v>0</v>
      </c>
      <c r="ET84">
        <v>0</v>
      </c>
      <c r="EU84">
        <v>0</v>
      </c>
      <c r="EV84">
        <v>0</v>
      </c>
      <c r="EW84">
        <v>0</v>
      </c>
      <c r="EX84">
        <v>0</v>
      </c>
      <c r="EY84">
        <v>0</v>
      </c>
      <c r="EZ84">
        <v>0</v>
      </c>
      <c r="FA84">
        <v>0</v>
      </c>
      <c r="FB84">
        <v>0</v>
      </c>
      <c r="FC84">
        <v>0</v>
      </c>
      <c r="FD84">
        <v>0</v>
      </c>
      <c r="FE84">
        <v>0</v>
      </c>
      <c r="FF84">
        <v>0</v>
      </c>
      <c r="FG84">
        <v>0</v>
      </c>
      <c r="FH84">
        <v>0</v>
      </c>
      <c r="FI84">
        <v>0</v>
      </c>
    </row>
    <row r="85" spans="1:165" x14ac:dyDescent="0.25">
      <c r="A85">
        <v>1867</v>
      </c>
      <c r="B85">
        <v>70</v>
      </c>
      <c r="C85">
        <f t="shared" si="13"/>
        <v>953539.79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26537.41</v>
      </c>
      <c r="AD85">
        <v>27230.78</v>
      </c>
      <c r="AE85">
        <v>26819.94</v>
      </c>
      <c r="AF85">
        <v>28394.47</v>
      </c>
      <c r="AG85">
        <v>30372.23</v>
      </c>
      <c r="AH85">
        <v>32035.21</v>
      </c>
      <c r="AI85">
        <v>33348.01</v>
      </c>
      <c r="AJ85">
        <v>33794.519999999997</v>
      </c>
      <c r="AK85">
        <v>33097.57</v>
      </c>
      <c r="AL85">
        <v>31467.19</v>
      </c>
      <c r="AM85">
        <v>30509.74</v>
      </c>
      <c r="AN85">
        <v>30381.62</v>
      </c>
      <c r="AO85">
        <v>30425.86</v>
      </c>
      <c r="AP85">
        <v>29843.99</v>
      </c>
      <c r="AQ85">
        <v>29343.46</v>
      </c>
      <c r="AR85">
        <v>29460.17</v>
      </c>
      <c r="AS85">
        <v>32334.38</v>
      </c>
      <c r="AT85">
        <v>33388.81</v>
      </c>
      <c r="AU85">
        <v>33526.36</v>
      </c>
      <c r="AV85">
        <v>33536.18</v>
      </c>
      <c r="AW85">
        <v>34543.9</v>
      </c>
      <c r="AX85">
        <v>34781.54</v>
      </c>
      <c r="AY85">
        <v>34496.36</v>
      </c>
      <c r="AZ85">
        <v>33159.74</v>
      </c>
      <c r="BA85">
        <v>33214.15</v>
      </c>
      <c r="BB85">
        <v>33797.19</v>
      </c>
      <c r="BC85">
        <v>34846.06</v>
      </c>
      <c r="BD85">
        <v>32774.94</v>
      </c>
      <c r="BE85">
        <v>33630.879999999997</v>
      </c>
      <c r="BF85">
        <v>32447.13</v>
      </c>
      <c r="BG85">
        <v>0</v>
      </c>
      <c r="BH85">
        <v>0</v>
      </c>
      <c r="BI85">
        <v>0</v>
      </c>
      <c r="BJ85">
        <v>0</v>
      </c>
      <c r="BK85">
        <v>0</v>
      </c>
      <c r="BL85">
        <v>0</v>
      </c>
      <c r="BM85">
        <v>0</v>
      </c>
      <c r="BN85">
        <v>0</v>
      </c>
      <c r="BO85">
        <v>0</v>
      </c>
      <c r="BP85">
        <v>0</v>
      </c>
      <c r="BQ85">
        <v>0</v>
      </c>
      <c r="BR85">
        <v>0</v>
      </c>
      <c r="BS85">
        <v>0</v>
      </c>
      <c r="BT85">
        <v>0</v>
      </c>
      <c r="BU85">
        <v>0</v>
      </c>
      <c r="BV85">
        <v>0</v>
      </c>
      <c r="BW85">
        <v>0</v>
      </c>
      <c r="BX85">
        <v>0</v>
      </c>
      <c r="BY85">
        <v>0</v>
      </c>
      <c r="BZ85">
        <v>0</v>
      </c>
      <c r="CA85">
        <v>0</v>
      </c>
      <c r="CB85">
        <v>0</v>
      </c>
      <c r="CC85">
        <v>0</v>
      </c>
      <c r="CD85">
        <v>0</v>
      </c>
      <c r="CE85">
        <v>0</v>
      </c>
      <c r="CF85">
        <v>0</v>
      </c>
      <c r="CG85">
        <v>0</v>
      </c>
      <c r="CH85">
        <v>0</v>
      </c>
      <c r="CI85">
        <v>0</v>
      </c>
      <c r="CJ85">
        <v>0</v>
      </c>
      <c r="CK85">
        <v>0</v>
      </c>
      <c r="CL85">
        <v>0</v>
      </c>
      <c r="CM85">
        <v>0</v>
      </c>
      <c r="CN85">
        <v>0</v>
      </c>
      <c r="CO85">
        <v>0</v>
      </c>
      <c r="CP85">
        <v>0</v>
      </c>
      <c r="CQ85">
        <v>0</v>
      </c>
      <c r="CR85">
        <v>0</v>
      </c>
      <c r="CS85">
        <v>0</v>
      </c>
      <c r="CT85">
        <v>0</v>
      </c>
      <c r="CU85">
        <v>0</v>
      </c>
      <c r="CV85">
        <v>0</v>
      </c>
      <c r="CW85">
        <v>0</v>
      </c>
      <c r="CX85">
        <v>0</v>
      </c>
      <c r="CY85">
        <v>0</v>
      </c>
      <c r="CZ85">
        <v>0</v>
      </c>
      <c r="DA85">
        <v>0</v>
      </c>
      <c r="DB85">
        <v>0</v>
      </c>
      <c r="DC85">
        <v>0</v>
      </c>
      <c r="DD85">
        <v>0</v>
      </c>
      <c r="DE85">
        <v>0</v>
      </c>
      <c r="DF85">
        <v>0</v>
      </c>
      <c r="DG85">
        <v>0</v>
      </c>
      <c r="DH85">
        <v>0</v>
      </c>
      <c r="DI85">
        <v>0</v>
      </c>
      <c r="DJ85">
        <v>0</v>
      </c>
      <c r="DK85">
        <v>0</v>
      </c>
      <c r="DL85">
        <v>0</v>
      </c>
      <c r="DM85">
        <v>0</v>
      </c>
      <c r="DN85">
        <v>0</v>
      </c>
      <c r="DO85">
        <v>0</v>
      </c>
      <c r="DP85">
        <v>0</v>
      </c>
      <c r="DQ85">
        <v>0</v>
      </c>
      <c r="DR85">
        <v>0</v>
      </c>
      <c r="DS85">
        <v>0</v>
      </c>
      <c r="DT85">
        <v>0</v>
      </c>
      <c r="DU85">
        <v>0</v>
      </c>
      <c r="DV85">
        <v>0</v>
      </c>
      <c r="DW85">
        <v>0</v>
      </c>
      <c r="DX85">
        <v>0</v>
      </c>
      <c r="DY85">
        <v>0</v>
      </c>
      <c r="DZ85">
        <v>0</v>
      </c>
      <c r="EA85">
        <v>0</v>
      </c>
      <c r="EB85">
        <v>0</v>
      </c>
      <c r="EC85">
        <v>0</v>
      </c>
      <c r="ED85">
        <v>0</v>
      </c>
      <c r="EE85">
        <v>0</v>
      </c>
      <c r="EF85">
        <v>0</v>
      </c>
      <c r="EG85">
        <v>0</v>
      </c>
      <c r="EH85">
        <v>0</v>
      </c>
      <c r="EI85">
        <v>0</v>
      </c>
      <c r="EJ85">
        <v>0</v>
      </c>
      <c r="EK85">
        <v>0</v>
      </c>
      <c r="EL85">
        <v>0</v>
      </c>
      <c r="EM85">
        <v>0</v>
      </c>
      <c r="EN85">
        <v>0</v>
      </c>
      <c r="EO85">
        <v>0</v>
      </c>
      <c r="EP85">
        <v>0</v>
      </c>
      <c r="EQ85">
        <v>0</v>
      </c>
      <c r="ER85">
        <v>0</v>
      </c>
      <c r="ES85">
        <v>0</v>
      </c>
      <c r="ET85">
        <v>0</v>
      </c>
      <c r="EU85">
        <v>0</v>
      </c>
      <c r="EV85">
        <v>0</v>
      </c>
      <c r="EW85">
        <v>0</v>
      </c>
      <c r="EX85">
        <v>0</v>
      </c>
      <c r="EY85">
        <v>0</v>
      </c>
      <c r="EZ85">
        <v>0</v>
      </c>
      <c r="FA85">
        <v>0</v>
      </c>
      <c r="FB85">
        <v>0</v>
      </c>
      <c r="FC85">
        <v>0</v>
      </c>
      <c r="FD85">
        <v>0</v>
      </c>
      <c r="FE85">
        <v>0</v>
      </c>
      <c r="FF85">
        <v>0</v>
      </c>
      <c r="FG85">
        <v>0</v>
      </c>
      <c r="FH85">
        <v>0</v>
      </c>
      <c r="FI85">
        <v>0</v>
      </c>
    </row>
    <row r="86" spans="1:165" x14ac:dyDescent="0.25">
      <c r="A86">
        <v>1872</v>
      </c>
      <c r="B86">
        <v>70</v>
      </c>
      <c r="C86">
        <f t="shared" si="13"/>
        <v>1879935.8900000001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60325.56</v>
      </c>
      <c r="AI86">
        <v>62797.69</v>
      </c>
      <c r="AJ86">
        <v>63638.51</v>
      </c>
      <c r="AK86">
        <v>62326.09</v>
      </c>
      <c r="AL86">
        <v>59255.92</v>
      </c>
      <c r="AM86">
        <v>57452.95</v>
      </c>
      <c r="AN86">
        <v>57211.67</v>
      </c>
      <c r="AO86">
        <v>57294.98</v>
      </c>
      <c r="AP86">
        <v>56199.27</v>
      </c>
      <c r="AQ86">
        <v>55256.72</v>
      </c>
      <c r="AR86">
        <v>55476.49</v>
      </c>
      <c r="AS86">
        <v>60888.93</v>
      </c>
      <c r="AT86">
        <v>62874.52</v>
      </c>
      <c r="AU86">
        <v>63133.55</v>
      </c>
      <c r="AV86">
        <v>63152.04</v>
      </c>
      <c r="AW86">
        <v>65049.68</v>
      </c>
      <c r="AX86">
        <v>65497.17</v>
      </c>
      <c r="AY86">
        <v>64960.160000000003</v>
      </c>
      <c r="AZ86">
        <v>62443.17</v>
      </c>
      <c r="BA86">
        <v>62545.63</v>
      </c>
      <c r="BB86">
        <v>63643.55</v>
      </c>
      <c r="BC86">
        <v>65618.67</v>
      </c>
      <c r="BD86">
        <v>61718.55</v>
      </c>
      <c r="BE86">
        <v>63330.37</v>
      </c>
      <c r="BF86">
        <v>61101.23</v>
      </c>
      <c r="BG86">
        <v>62563.79</v>
      </c>
      <c r="BH86">
        <v>66562.679999999993</v>
      </c>
      <c r="BI86">
        <v>69265.850000000006</v>
      </c>
      <c r="BJ86">
        <v>73676.929999999993</v>
      </c>
      <c r="BK86">
        <v>74673.570000000007</v>
      </c>
      <c r="BL86">
        <v>0</v>
      </c>
      <c r="BM86">
        <v>0</v>
      </c>
      <c r="BN86">
        <v>0</v>
      </c>
      <c r="BO86">
        <v>0</v>
      </c>
      <c r="BP86">
        <v>0</v>
      </c>
      <c r="BQ86">
        <v>0</v>
      </c>
      <c r="BR86">
        <v>0</v>
      </c>
      <c r="BS86">
        <v>0</v>
      </c>
      <c r="BT86">
        <v>0</v>
      </c>
      <c r="BU86">
        <v>0</v>
      </c>
      <c r="BV86">
        <v>0</v>
      </c>
      <c r="BW86">
        <v>0</v>
      </c>
      <c r="BX86">
        <v>0</v>
      </c>
      <c r="BY86">
        <v>0</v>
      </c>
      <c r="BZ86">
        <v>0</v>
      </c>
      <c r="CA86">
        <v>0</v>
      </c>
      <c r="CB86">
        <v>0</v>
      </c>
      <c r="CC86">
        <v>0</v>
      </c>
      <c r="CD86">
        <v>0</v>
      </c>
      <c r="CE86">
        <v>0</v>
      </c>
      <c r="CF86">
        <v>0</v>
      </c>
      <c r="CG86">
        <v>0</v>
      </c>
      <c r="CH86">
        <v>0</v>
      </c>
      <c r="CI86">
        <v>0</v>
      </c>
      <c r="CJ86">
        <v>0</v>
      </c>
      <c r="CK86">
        <v>0</v>
      </c>
      <c r="CL86">
        <v>0</v>
      </c>
      <c r="CM86">
        <v>0</v>
      </c>
      <c r="CN86">
        <v>0</v>
      </c>
      <c r="CO86">
        <v>0</v>
      </c>
      <c r="CP86">
        <v>0</v>
      </c>
      <c r="CQ86">
        <v>0</v>
      </c>
      <c r="CR86">
        <v>0</v>
      </c>
      <c r="CS86">
        <v>0</v>
      </c>
      <c r="CT86">
        <v>0</v>
      </c>
      <c r="CU86">
        <v>0</v>
      </c>
      <c r="CV86">
        <v>0</v>
      </c>
      <c r="CW86">
        <v>0</v>
      </c>
      <c r="CX86">
        <v>0</v>
      </c>
      <c r="CY86">
        <v>0</v>
      </c>
      <c r="CZ86">
        <v>0</v>
      </c>
      <c r="DA86">
        <v>0</v>
      </c>
      <c r="DB86">
        <v>0</v>
      </c>
      <c r="DC86">
        <v>0</v>
      </c>
      <c r="DD86">
        <v>0</v>
      </c>
      <c r="DE86">
        <v>0</v>
      </c>
      <c r="DF86">
        <v>0</v>
      </c>
      <c r="DG86">
        <v>0</v>
      </c>
      <c r="DH86">
        <v>0</v>
      </c>
      <c r="DI86">
        <v>0</v>
      </c>
      <c r="DJ86">
        <v>0</v>
      </c>
      <c r="DK86">
        <v>0</v>
      </c>
      <c r="DL86">
        <v>0</v>
      </c>
      <c r="DM86">
        <v>0</v>
      </c>
      <c r="DN86">
        <v>0</v>
      </c>
      <c r="DO86">
        <v>0</v>
      </c>
      <c r="DP86">
        <v>0</v>
      </c>
      <c r="DQ86">
        <v>0</v>
      </c>
      <c r="DR86">
        <v>0</v>
      </c>
      <c r="DS86">
        <v>0</v>
      </c>
      <c r="DT86">
        <v>0</v>
      </c>
      <c r="DU86">
        <v>0</v>
      </c>
      <c r="DV86">
        <v>0</v>
      </c>
      <c r="DW86">
        <v>0</v>
      </c>
      <c r="DX86">
        <v>0</v>
      </c>
      <c r="DY86">
        <v>0</v>
      </c>
      <c r="DZ86">
        <v>0</v>
      </c>
      <c r="EA86">
        <v>0</v>
      </c>
      <c r="EB86">
        <v>0</v>
      </c>
      <c r="EC86">
        <v>0</v>
      </c>
      <c r="ED86">
        <v>0</v>
      </c>
      <c r="EE86">
        <v>0</v>
      </c>
      <c r="EF86">
        <v>0</v>
      </c>
      <c r="EG86">
        <v>0</v>
      </c>
      <c r="EH86">
        <v>0</v>
      </c>
      <c r="EI86">
        <v>0</v>
      </c>
      <c r="EJ86">
        <v>0</v>
      </c>
      <c r="EK86">
        <v>0</v>
      </c>
      <c r="EL86">
        <v>0</v>
      </c>
      <c r="EM86">
        <v>0</v>
      </c>
      <c r="EN86">
        <v>0</v>
      </c>
      <c r="EO86">
        <v>0</v>
      </c>
      <c r="EP86">
        <v>0</v>
      </c>
      <c r="EQ86">
        <v>0</v>
      </c>
      <c r="ER86">
        <v>0</v>
      </c>
      <c r="ES86">
        <v>0</v>
      </c>
      <c r="ET86">
        <v>0</v>
      </c>
      <c r="EU86">
        <v>0</v>
      </c>
      <c r="EV86">
        <v>0</v>
      </c>
      <c r="EW86">
        <v>0</v>
      </c>
      <c r="EX86">
        <v>0</v>
      </c>
      <c r="EY86">
        <v>0</v>
      </c>
      <c r="EZ86">
        <v>0</v>
      </c>
      <c r="FA86">
        <v>0</v>
      </c>
      <c r="FB86">
        <v>0</v>
      </c>
      <c r="FC86">
        <v>0</v>
      </c>
      <c r="FD86">
        <v>0</v>
      </c>
      <c r="FE86">
        <v>0</v>
      </c>
      <c r="FF86">
        <v>0</v>
      </c>
      <c r="FG86">
        <v>0</v>
      </c>
      <c r="FH86">
        <v>0</v>
      </c>
      <c r="FI86">
        <v>0</v>
      </c>
    </row>
    <row r="87" spans="1:165" x14ac:dyDescent="0.25">
      <c r="A87">
        <v>1877</v>
      </c>
      <c r="B87">
        <v>70</v>
      </c>
      <c r="C87">
        <f t="shared" si="13"/>
        <v>2739727.3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80755.78</v>
      </c>
      <c r="AN87">
        <v>80416.639999999999</v>
      </c>
      <c r="AO87">
        <v>80533.75</v>
      </c>
      <c r="AP87">
        <v>78993.62</v>
      </c>
      <c r="AQ87">
        <v>77668.77</v>
      </c>
      <c r="AR87">
        <v>77977.67</v>
      </c>
      <c r="AS87">
        <v>85585.39</v>
      </c>
      <c r="AT87">
        <v>88376.34</v>
      </c>
      <c r="AU87">
        <v>88740.42</v>
      </c>
      <c r="AV87">
        <v>88766.41</v>
      </c>
      <c r="AW87">
        <v>91433.74</v>
      </c>
      <c r="AX87">
        <v>92062.73</v>
      </c>
      <c r="AY87">
        <v>91307.91</v>
      </c>
      <c r="AZ87">
        <v>87770.03</v>
      </c>
      <c r="BA87">
        <v>87914.05</v>
      </c>
      <c r="BB87">
        <v>89457.29</v>
      </c>
      <c r="BC87">
        <v>92233.51</v>
      </c>
      <c r="BD87">
        <v>86751.5</v>
      </c>
      <c r="BE87">
        <v>89017.08</v>
      </c>
      <c r="BF87">
        <v>85883.81</v>
      </c>
      <c r="BG87">
        <v>87939.58</v>
      </c>
      <c r="BH87">
        <v>93560.41</v>
      </c>
      <c r="BI87">
        <v>97359.99</v>
      </c>
      <c r="BJ87">
        <v>103560.2</v>
      </c>
      <c r="BK87">
        <v>104961.1</v>
      </c>
      <c r="BL87">
        <v>99605.88</v>
      </c>
      <c r="BM87">
        <v>105012.6</v>
      </c>
      <c r="BN87">
        <v>106955.3</v>
      </c>
      <c r="BO87">
        <v>107172.8</v>
      </c>
      <c r="BP87">
        <v>111953</v>
      </c>
      <c r="BQ87">
        <v>0</v>
      </c>
      <c r="BR87">
        <v>0</v>
      </c>
      <c r="BS87">
        <v>0</v>
      </c>
      <c r="BT87">
        <v>0</v>
      </c>
      <c r="BU87">
        <v>0</v>
      </c>
      <c r="BV87">
        <v>0</v>
      </c>
      <c r="BW87">
        <v>0</v>
      </c>
      <c r="BX87">
        <v>0</v>
      </c>
      <c r="BY87">
        <v>0</v>
      </c>
      <c r="BZ87">
        <v>0</v>
      </c>
      <c r="CA87">
        <v>0</v>
      </c>
      <c r="CB87">
        <v>0</v>
      </c>
      <c r="CC87">
        <v>0</v>
      </c>
      <c r="CD87">
        <v>0</v>
      </c>
      <c r="CE87">
        <v>0</v>
      </c>
      <c r="CF87">
        <v>0</v>
      </c>
      <c r="CG87">
        <v>0</v>
      </c>
      <c r="CH87">
        <v>0</v>
      </c>
      <c r="CI87">
        <v>0</v>
      </c>
      <c r="CJ87">
        <v>0</v>
      </c>
      <c r="CK87">
        <v>0</v>
      </c>
      <c r="CL87">
        <v>0</v>
      </c>
      <c r="CM87">
        <v>0</v>
      </c>
      <c r="CN87">
        <v>0</v>
      </c>
      <c r="CO87">
        <v>0</v>
      </c>
      <c r="CP87">
        <v>0</v>
      </c>
      <c r="CQ87">
        <v>0</v>
      </c>
      <c r="CR87">
        <v>0</v>
      </c>
      <c r="CS87">
        <v>0</v>
      </c>
      <c r="CT87">
        <v>0</v>
      </c>
      <c r="CU87">
        <v>0</v>
      </c>
      <c r="CV87">
        <v>0</v>
      </c>
      <c r="CW87">
        <v>0</v>
      </c>
      <c r="CX87">
        <v>0</v>
      </c>
      <c r="CY87">
        <v>0</v>
      </c>
      <c r="CZ87">
        <v>0</v>
      </c>
      <c r="DA87">
        <v>0</v>
      </c>
      <c r="DB87">
        <v>0</v>
      </c>
      <c r="DC87">
        <v>0</v>
      </c>
      <c r="DD87">
        <v>0</v>
      </c>
      <c r="DE87">
        <v>0</v>
      </c>
      <c r="DF87">
        <v>0</v>
      </c>
      <c r="DG87">
        <v>0</v>
      </c>
      <c r="DH87">
        <v>0</v>
      </c>
      <c r="DI87">
        <v>0</v>
      </c>
      <c r="DJ87">
        <v>0</v>
      </c>
      <c r="DK87">
        <v>0</v>
      </c>
      <c r="DL87">
        <v>0</v>
      </c>
      <c r="DM87">
        <v>0</v>
      </c>
      <c r="DN87">
        <v>0</v>
      </c>
      <c r="DO87">
        <v>0</v>
      </c>
      <c r="DP87">
        <v>0</v>
      </c>
      <c r="DQ87">
        <v>0</v>
      </c>
      <c r="DR87">
        <v>0</v>
      </c>
      <c r="DS87">
        <v>0</v>
      </c>
      <c r="DT87">
        <v>0</v>
      </c>
      <c r="DU87">
        <v>0</v>
      </c>
      <c r="DV87">
        <v>0</v>
      </c>
      <c r="DW87">
        <v>0</v>
      </c>
      <c r="DX87">
        <v>0</v>
      </c>
      <c r="DY87">
        <v>0</v>
      </c>
      <c r="DZ87">
        <v>0</v>
      </c>
      <c r="EA87">
        <v>0</v>
      </c>
      <c r="EB87">
        <v>0</v>
      </c>
      <c r="EC87">
        <v>0</v>
      </c>
      <c r="ED87">
        <v>0</v>
      </c>
      <c r="EE87">
        <v>0</v>
      </c>
      <c r="EF87">
        <v>0</v>
      </c>
      <c r="EG87">
        <v>0</v>
      </c>
      <c r="EH87">
        <v>0</v>
      </c>
      <c r="EI87">
        <v>0</v>
      </c>
      <c r="EJ87">
        <v>0</v>
      </c>
      <c r="EK87">
        <v>0</v>
      </c>
      <c r="EL87">
        <v>0</v>
      </c>
      <c r="EM87">
        <v>0</v>
      </c>
      <c r="EN87">
        <v>0</v>
      </c>
      <c r="EO87">
        <v>0</v>
      </c>
      <c r="EP87">
        <v>0</v>
      </c>
      <c r="EQ87">
        <v>0</v>
      </c>
      <c r="ER87">
        <v>0</v>
      </c>
      <c r="ES87">
        <v>0</v>
      </c>
      <c r="ET87">
        <v>0</v>
      </c>
      <c r="EU87">
        <v>0</v>
      </c>
      <c r="EV87">
        <v>0</v>
      </c>
      <c r="EW87">
        <v>0</v>
      </c>
      <c r="EX87">
        <v>0</v>
      </c>
      <c r="EY87">
        <v>0</v>
      </c>
      <c r="EZ87">
        <v>0</v>
      </c>
      <c r="FA87">
        <v>0</v>
      </c>
      <c r="FB87">
        <v>0</v>
      </c>
      <c r="FC87">
        <v>0</v>
      </c>
      <c r="FD87">
        <v>0</v>
      </c>
      <c r="FE87">
        <v>0</v>
      </c>
      <c r="FF87">
        <v>0</v>
      </c>
      <c r="FG87">
        <v>0</v>
      </c>
      <c r="FH87">
        <v>0</v>
      </c>
      <c r="FI87">
        <v>0</v>
      </c>
    </row>
    <row r="88" spans="1:165" x14ac:dyDescent="0.25">
      <c r="A88">
        <v>1882</v>
      </c>
      <c r="B88">
        <v>70</v>
      </c>
      <c r="C88">
        <f t="shared" si="13"/>
        <v>979196.37000000011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25958.19</v>
      </c>
      <c r="AS88">
        <v>28490.74</v>
      </c>
      <c r="AT88">
        <v>29419.83</v>
      </c>
      <c r="AU88">
        <v>29541.03</v>
      </c>
      <c r="AV88">
        <v>29549.68</v>
      </c>
      <c r="AW88">
        <v>30437.61</v>
      </c>
      <c r="AX88">
        <v>30647</v>
      </c>
      <c r="AY88">
        <v>30395.72</v>
      </c>
      <c r="AZ88">
        <v>29217.99</v>
      </c>
      <c r="BA88">
        <v>29265.93</v>
      </c>
      <c r="BB88">
        <v>29779.67</v>
      </c>
      <c r="BC88">
        <v>30703.85</v>
      </c>
      <c r="BD88">
        <v>28878.93</v>
      </c>
      <c r="BE88">
        <v>29633.119999999999</v>
      </c>
      <c r="BF88">
        <v>28590.080000000002</v>
      </c>
      <c r="BG88">
        <v>29274.43</v>
      </c>
      <c r="BH88">
        <v>31145.56</v>
      </c>
      <c r="BI88">
        <v>32410.42</v>
      </c>
      <c r="BJ88">
        <v>34474.42</v>
      </c>
      <c r="BK88">
        <v>34940.76</v>
      </c>
      <c r="BL88">
        <v>33158.06</v>
      </c>
      <c r="BM88">
        <v>34957.910000000003</v>
      </c>
      <c r="BN88">
        <v>35604.629999999997</v>
      </c>
      <c r="BO88">
        <v>35677.040000000001</v>
      </c>
      <c r="BP88">
        <v>37268.33</v>
      </c>
      <c r="BQ88">
        <v>38646.43</v>
      </c>
      <c r="BR88">
        <v>39513.57</v>
      </c>
      <c r="BS88">
        <v>40010.85</v>
      </c>
      <c r="BT88">
        <v>39422.79</v>
      </c>
      <c r="BU88">
        <v>42181.8</v>
      </c>
      <c r="BV88">
        <v>0</v>
      </c>
      <c r="BW88">
        <v>0</v>
      </c>
      <c r="BX88">
        <v>0</v>
      </c>
      <c r="BY88">
        <v>0</v>
      </c>
      <c r="BZ88">
        <v>0</v>
      </c>
      <c r="CA88">
        <v>0</v>
      </c>
      <c r="CB88">
        <v>0</v>
      </c>
      <c r="CC88">
        <v>0</v>
      </c>
      <c r="CD88">
        <v>0</v>
      </c>
      <c r="CE88">
        <v>0</v>
      </c>
      <c r="CF88">
        <v>0</v>
      </c>
      <c r="CG88">
        <v>0</v>
      </c>
      <c r="CH88">
        <v>0</v>
      </c>
      <c r="CI88">
        <v>0</v>
      </c>
      <c r="CJ88">
        <v>0</v>
      </c>
      <c r="CK88">
        <v>0</v>
      </c>
      <c r="CL88">
        <v>0</v>
      </c>
      <c r="CM88">
        <v>0</v>
      </c>
      <c r="CN88">
        <v>0</v>
      </c>
      <c r="CO88">
        <v>0</v>
      </c>
      <c r="CP88">
        <v>0</v>
      </c>
      <c r="CQ88">
        <v>0</v>
      </c>
      <c r="CR88">
        <v>0</v>
      </c>
      <c r="CS88">
        <v>0</v>
      </c>
      <c r="CT88">
        <v>0</v>
      </c>
      <c r="CU88">
        <v>0</v>
      </c>
      <c r="CV88">
        <v>0</v>
      </c>
      <c r="CW88">
        <v>0</v>
      </c>
      <c r="CX88">
        <v>0</v>
      </c>
      <c r="CY88">
        <v>0</v>
      </c>
      <c r="CZ88">
        <v>0</v>
      </c>
      <c r="DA88">
        <v>0</v>
      </c>
      <c r="DB88">
        <v>0</v>
      </c>
      <c r="DC88">
        <v>0</v>
      </c>
      <c r="DD88">
        <v>0</v>
      </c>
      <c r="DE88">
        <v>0</v>
      </c>
      <c r="DF88">
        <v>0</v>
      </c>
      <c r="DG88">
        <v>0</v>
      </c>
      <c r="DH88">
        <v>0</v>
      </c>
      <c r="DI88">
        <v>0</v>
      </c>
      <c r="DJ88">
        <v>0</v>
      </c>
      <c r="DK88">
        <v>0</v>
      </c>
      <c r="DL88">
        <v>0</v>
      </c>
      <c r="DM88">
        <v>0</v>
      </c>
      <c r="DN88">
        <v>0</v>
      </c>
      <c r="DO88">
        <v>0</v>
      </c>
      <c r="DP88">
        <v>0</v>
      </c>
      <c r="DQ88">
        <v>0</v>
      </c>
      <c r="DR88">
        <v>0</v>
      </c>
      <c r="DS88">
        <v>0</v>
      </c>
      <c r="DT88">
        <v>0</v>
      </c>
      <c r="DU88">
        <v>0</v>
      </c>
      <c r="DV88">
        <v>0</v>
      </c>
      <c r="DW88">
        <v>0</v>
      </c>
      <c r="DX88">
        <v>0</v>
      </c>
      <c r="DY88">
        <v>0</v>
      </c>
      <c r="DZ88">
        <v>0</v>
      </c>
      <c r="EA88">
        <v>0</v>
      </c>
      <c r="EB88">
        <v>0</v>
      </c>
      <c r="EC88">
        <v>0</v>
      </c>
      <c r="ED88">
        <v>0</v>
      </c>
      <c r="EE88">
        <v>0</v>
      </c>
      <c r="EF88">
        <v>0</v>
      </c>
      <c r="EG88">
        <v>0</v>
      </c>
      <c r="EH88">
        <v>0</v>
      </c>
      <c r="EI88">
        <v>0</v>
      </c>
      <c r="EJ88">
        <v>0</v>
      </c>
      <c r="EK88">
        <v>0</v>
      </c>
      <c r="EL88">
        <v>0</v>
      </c>
      <c r="EM88">
        <v>0</v>
      </c>
      <c r="EN88">
        <v>0</v>
      </c>
      <c r="EO88">
        <v>0</v>
      </c>
      <c r="EP88">
        <v>0</v>
      </c>
      <c r="EQ88">
        <v>0</v>
      </c>
      <c r="ER88">
        <v>0</v>
      </c>
      <c r="ES88">
        <v>0</v>
      </c>
      <c r="ET88">
        <v>0</v>
      </c>
      <c r="EU88">
        <v>0</v>
      </c>
      <c r="EV88">
        <v>0</v>
      </c>
      <c r="EW88">
        <v>0</v>
      </c>
      <c r="EX88">
        <v>0</v>
      </c>
      <c r="EY88">
        <v>0</v>
      </c>
      <c r="EZ88">
        <v>0</v>
      </c>
      <c r="FA88">
        <v>0</v>
      </c>
      <c r="FB88">
        <v>0</v>
      </c>
      <c r="FC88">
        <v>0</v>
      </c>
      <c r="FD88">
        <v>0</v>
      </c>
      <c r="FE88">
        <v>0</v>
      </c>
      <c r="FF88">
        <v>0</v>
      </c>
      <c r="FG88">
        <v>0</v>
      </c>
      <c r="FH88">
        <v>0</v>
      </c>
      <c r="FI88">
        <v>0</v>
      </c>
    </row>
    <row r="89" spans="1:165" x14ac:dyDescent="0.25">
      <c r="A89">
        <v>1887</v>
      </c>
      <c r="B89">
        <v>70</v>
      </c>
      <c r="C89">
        <f t="shared" si="13"/>
        <v>4377963.7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123310.8</v>
      </c>
      <c r="AX89">
        <v>124159.1</v>
      </c>
      <c r="AY89">
        <v>123141.1</v>
      </c>
      <c r="AZ89">
        <v>118369.8</v>
      </c>
      <c r="BA89">
        <v>118564</v>
      </c>
      <c r="BB89">
        <v>120645.3</v>
      </c>
      <c r="BC89">
        <v>124389.4</v>
      </c>
      <c r="BD89">
        <v>116996.2</v>
      </c>
      <c r="BE89">
        <v>120051.6</v>
      </c>
      <c r="BF89">
        <v>115826</v>
      </c>
      <c r="BG89">
        <v>118598.5</v>
      </c>
      <c r="BH89">
        <v>126178.9</v>
      </c>
      <c r="BI89">
        <v>131303.20000000001</v>
      </c>
      <c r="BJ89">
        <v>139665</v>
      </c>
      <c r="BK89">
        <v>141554.29999999999</v>
      </c>
      <c r="BL89">
        <v>134332.1</v>
      </c>
      <c r="BM89">
        <v>141623.70000000001</v>
      </c>
      <c r="BN89">
        <v>144243.79999999999</v>
      </c>
      <c r="BO89">
        <v>144537.1</v>
      </c>
      <c r="BP89">
        <v>150983.9</v>
      </c>
      <c r="BQ89">
        <v>156566.9</v>
      </c>
      <c r="BR89">
        <v>160079.9</v>
      </c>
      <c r="BS89">
        <v>162094.5</v>
      </c>
      <c r="BT89">
        <v>159712.1</v>
      </c>
      <c r="BU89">
        <v>170889.60000000001</v>
      </c>
      <c r="BV89">
        <v>180280.6</v>
      </c>
      <c r="BW89">
        <v>189204.4</v>
      </c>
      <c r="BX89">
        <v>188828.5</v>
      </c>
      <c r="BY89">
        <v>198878.1</v>
      </c>
      <c r="BZ89">
        <v>232955.3</v>
      </c>
      <c r="CA89">
        <v>0</v>
      </c>
      <c r="CB89">
        <v>0</v>
      </c>
      <c r="CC89">
        <v>0</v>
      </c>
      <c r="CD89">
        <v>0</v>
      </c>
      <c r="CE89">
        <v>0</v>
      </c>
      <c r="CF89">
        <v>0</v>
      </c>
      <c r="CG89">
        <v>0</v>
      </c>
      <c r="CH89">
        <v>0</v>
      </c>
      <c r="CI89">
        <v>0</v>
      </c>
      <c r="CJ89">
        <v>0</v>
      </c>
      <c r="CK89">
        <v>0</v>
      </c>
      <c r="CL89">
        <v>0</v>
      </c>
      <c r="CM89">
        <v>0</v>
      </c>
      <c r="CN89">
        <v>0</v>
      </c>
      <c r="CO89">
        <v>0</v>
      </c>
      <c r="CP89">
        <v>0</v>
      </c>
      <c r="CQ89">
        <v>0</v>
      </c>
      <c r="CR89">
        <v>0</v>
      </c>
      <c r="CS89">
        <v>0</v>
      </c>
      <c r="CT89">
        <v>0</v>
      </c>
      <c r="CU89">
        <v>0</v>
      </c>
      <c r="CV89">
        <v>0</v>
      </c>
      <c r="CW89">
        <v>0</v>
      </c>
      <c r="CX89">
        <v>0</v>
      </c>
      <c r="CY89">
        <v>0</v>
      </c>
      <c r="CZ89">
        <v>0</v>
      </c>
      <c r="DA89">
        <v>0</v>
      </c>
      <c r="DB89">
        <v>0</v>
      </c>
      <c r="DC89">
        <v>0</v>
      </c>
      <c r="DD89">
        <v>0</v>
      </c>
      <c r="DE89">
        <v>0</v>
      </c>
      <c r="DF89">
        <v>0</v>
      </c>
      <c r="DG89">
        <v>0</v>
      </c>
      <c r="DH89">
        <v>0</v>
      </c>
      <c r="DI89">
        <v>0</v>
      </c>
      <c r="DJ89">
        <v>0</v>
      </c>
      <c r="DK89">
        <v>0</v>
      </c>
      <c r="DL89">
        <v>0</v>
      </c>
      <c r="DM89">
        <v>0</v>
      </c>
      <c r="DN89">
        <v>0</v>
      </c>
      <c r="DO89">
        <v>0</v>
      </c>
      <c r="DP89">
        <v>0</v>
      </c>
      <c r="DQ89">
        <v>0</v>
      </c>
      <c r="DR89">
        <v>0</v>
      </c>
      <c r="DS89">
        <v>0</v>
      </c>
      <c r="DT89">
        <v>0</v>
      </c>
      <c r="DU89">
        <v>0</v>
      </c>
      <c r="DV89">
        <v>0</v>
      </c>
      <c r="DW89">
        <v>0</v>
      </c>
      <c r="DX89">
        <v>0</v>
      </c>
      <c r="DY89">
        <v>0</v>
      </c>
      <c r="DZ89">
        <v>0</v>
      </c>
      <c r="EA89">
        <v>0</v>
      </c>
      <c r="EB89">
        <v>0</v>
      </c>
      <c r="EC89">
        <v>0</v>
      </c>
      <c r="ED89">
        <v>0</v>
      </c>
      <c r="EE89">
        <v>0</v>
      </c>
      <c r="EF89">
        <v>0</v>
      </c>
      <c r="EG89">
        <v>0</v>
      </c>
      <c r="EH89">
        <v>0</v>
      </c>
      <c r="EI89">
        <v>0</v>
      </c>
      <c r="EJ89">
        <v>0</v>
      </c>
      <c r="EK89">
        <v>0</v>
      </c>
      <c r="EL89">
        <v>0</v>
      </c>
      <c r="EM89">
        <v>0</v>
      </c>
      <c r="EN89">
        <v>0</v>
      </c>
      <c r="EO89">
        <v>0</v>
      </c>
      <c r="EP89">
        <v>0</v>
      </c>
      <c r="EQ89">
        <v>0</v>
      </c>
      <c r="ER89">
        <v>0</v>
      </c>
      <c r="ES89">
        <v>0</v>
      </c>
      <c r="ET89">
        <v>0</v>
      </c>
      <c r="EU89">
        <v>0</v>
      </c>
      <c r="EV89">
        <v>0</v>
      </c>
      <c r="EW89">
        <v>0</v>
      </c>
      <c r="EX89">
        <v>0</v>
      </c>
      <c r="EY89">
        <v>0</v>
      </c>
      <c r="EZ89">
        <v>0</v>
      </c>
      <c r="FA89">
        <v>0</v>
      </c>
      <c r="FB89">
        <v>0</v>
      </c>
      <c r="FC89">
        <v>0</v>
      </c>
      <c r="FD89">
        <v>0</v>
      </c>
      <c r="FE89">
        <v>0</v>
      </c>
      <c r="FF89">
        <v>0</v>
      </c>
      <c r="FG89">
        <v>0</v>
      </c>
      <c r="FH89">
        <v>0</v>
      </c>
      <c r="FI89">
        <v>0</v>
      </c>
    </row>
    <row r="90" spans="1:165" x14ac:dyDescent="0.25">
      <c r="A90">
        <v>1892</v>
      </c>
      <c r="B90">
        <v>70</v>
      </c>
      <c r="C90">
        <f t="shared" si="13"/>
        <v>1378361.25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30896.67</v>
      </c>
      <c r="BC90">
        <v>31855.52</v>
      </c>
      <c r="BD90">
        <v>29962.15</v>
      </c>
      <c r="BE90">
        <v>30744.639999999999</v>
      </c>
      <c r="BF90">
        <v>29662.47</v>
      </c>
      <c r="BG90">
        <v>30372.49</v>
      </c>
      <c r="BH90">
        <v>32313.81</v>
      </c>
      <c r="BI90">
        <v>33626.1</v>
      </c>
      <c r="BJ90">
        <v>35767.519999999997</v>
      </c>
      <c r="BK90">
        <v>36251.35</v>
      </c>
      <c r="BL90">
        <v>34401.79</v>
      </c>
      <c r="BM90">
        <v>36269.15</v>
      </c>
      <c r="BN90">
        <v>36940.129999999997</v>
      </c>
      <c r="BO90">
        <v>37015.26</v>
      </c>
      <c r="BP90">
        <v>38666.230000000003</v>
      </c>
      <c r="BQ90">
        <v>40096.019999999997</v>
      </c>
      <c r="BR90">
        <v>40995.69</v>
      </c>
      <c r="BS90">
        <v>41511.620000000003</v>
      </c>
      <c r="BT90">
        <v>40901.5</v>
      </c>
      <c r="BU90">
        <v>43764.01</v>
      </c>
      <c r="BV90">
        <v>46168.97</v>
      </c>
      <c r="BW90">
        <v>48454.34</v>
      </c>
      <c r="BX90">
        <v>48358.05</v>
      </c>
      <c r="BY90">
        <v>50931.72</v>
      </c>
      <c r="BZ90">
        <v>59658.720000000001</v>
      </c>
      <c r="CA90">
        <v>66453.84</v>
      </c>
      <c r="CB90">
        <v>72124.67</v>
      </c>
      <c r="CC90">
        <v>77724.009999999995</v>
      </c>
      <c r="CD90">
        <v>88014.01</v>
      </c>
      <c r="CE90">
        <v>108458.8</v>
      </c>
      <c r="CF90">
        <v>0</v>
      </c>
      <c r="CG90">
        <v>0</v>
      </c>
      <c r="CH90">
        <v>0</v>
      </c>
      <c r="CI90">
        <v>0</v>
      </c>
      <c r="CJ90">
        <v>0</v>
      </c>
      <c r="CK90">
        <v>0</v>
      </c>
      <c r="CL90">
        <v>0</v>
      </c>
      <c r="CM90">
        <v>0</v>
      </c>
      <c r="CN90">
        <v>0</v>
      </c>
      <c r="CO90">
        <v>0</v>
      </c>
      <c r="CP90">
        <v>0</v>
      </c>
      <c r="CQ90">
        <v>0</v>
      </c>
      <c r="CR90">
        <v>0</v>
      </c>
      <c r="CS90">
        <v>0</v>
      </c>
      <c r="CT90">
        <v>0</v>
      </c>
      <c r="CU90">
        <v>0</v>
      </c>
      <c r="CV90">
        <v>0</v>
      </c>
      <c r="CW90">
        <v>0</v>
      </c>
      <c r="CX90">
        <v>0</v>
      </c>
      <c r="CY90">
        <v>0</v>
      </c>
      <c r="CZ90">
        <v>0</v>
      </c>
      <c r="DA90">
        <v>0</v>
      </c>
      <c r="DB90">
        <v>0</v>
      </c>
      <c r="DC90">
        <v>0</v>
      </c>
      <c r="DD90">
        <v>0</v>
      </c>
      <c r="DE90">
        <v>0</v>
      </c>
      <c r="DF90">
        <v>0</v>
      </c>
      <c r="DG90">
        <v>0</v>
      </c>
      <c r="DH90">
        <v>0</v>
      </c>
      <c r="DI90">
        <v>0</v>
      </c>
      <c r="DJ90">
        <v>0</v>
      </c>
      <c r="DK90">
        <v>0</v>
      </c>
      <c r="DL90">
        <v>0</v>
      </c>
      <c r="DM90">
        <v>0</v>
      </c>
      <c r="DN90">
        <v>0</v>
      </c>
      <c r="DO90">
        <v>0</v>
      </c>
      <c r="DP90">
        <v>0</v>
      </c>
      <c r="DQ90">
        <v>0</v>
      </c>
      <c r="DR90">
        <v>0</v>
      </c>
      <c r="DS90">
        <v>0</v>
      </c>
      <c r="DT90">
        <v>0</v>
      </c>
      <c r="DU90">
        <v>0</v>
      </c>
      <c r="DV90">
        <v>0</v>
      </c>
      <c r="DW90">
        <v>0</v>
      </c>
      <c r="DX90">
        <v>0</v>
      </c>
      <c r="DY90">
        <v>0</v>
      </c>
      <c r="DZ90">
        <v>0</v>
      </c>
      <c r="EA90">
        <v>0</v>
      </c>
      <c r="EB90">
        <v>0</v>
      </c>
      <c r="EC90">
        <v>0</v>
      </c>
      <c r="ED90">
        <v>0</v>
      </c>
      <c r="EE90">
        <v>0</v>
      </c>
      <c r="EF90">
        <v>0</v>
      </c>
      <c r="EG90">
        <v>0</v>
      </c>
      <c r="EH90">
        <v>0</v>
      </c>
      <c r="EI90">
        <v>0</v>
      </c>
      <c r="EJ90">
        <v>0</v>
      </c>
      <c r="EK90">
        <v>0</v>
      </c>
      <c r="EL90">
        <v>0</v>
      </c>
      <c r="EM90">
        <v>0</v>
      </c>
      <c r="EN90">
        <v>0</v>
      </c>
      <c r="EO90">
        <v>0</v>
      </c>
      <c r="EP90">
        <v>0</v>
      </c>
      <c r="EQ90">
        <v>0</v>
      </c>
      <c r="ER90">
        <v>0</v>
      </c>
      <c r="ES90">
        <v>0</v>
      </c>
      <c r="ET90">
        <v>0</v>
      </c>
      <c r="EU90">
        <v>0</v>
      </c>
      <c r="EV90">
        <v>0</v>
      </c>
      <c r="EW90">
        <v>0</v>
      </c>
      <c r="EX90">
        <v>0</v>
      </c>
      <c r="EY90">
        <v>0</v>
      </c>
      <c r="EZ90">
        <v>0</v>
      </c>
      <c r="FA90">
        <v>0</v>
      </c>
      <c r="FB90">
        <v>0</v>
      </c>
      <c r="FC90">
        <v>0</v>
      </c>
      <c r="FD90">
        <v>0</v>
      </c>
      <c r="FE90">
        <v>0</v>
      </c>
      <c r="FF90">
        <v>0</v>
      </c>
      <c r="FG90">
        <v>0</v>
      </c>
      <c r="FH90">
        <v>0</v>
      </c>
      <c r="FI90">
        <v>0</v>
      </c>
    </row>
    <row r="91" spans="1:165" x14ac:dyDescent="0.25">
      <c r="A91">
        <v>1897</v>
      </c>
      <c r="B91">
        <v>70</v>
      </c>
      <c r="C91">
        <f t="shared" si="13"/>
        <v>1347920.44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21888.76</v>
      </c>
      <c r="BH91">
        <v>23287.82</v>
      </c>
      <c r="BI91">
        <v>24233.56</v>
      </c>
      <c r="BJ91">
        <v>25776.84</v>
      </c>
      <c r="BK91">
        <v>26125.52</v>
      </c>
      <c r="BL91">
        <v>24792.58</v>
      </c>
      <c r="BM91">
        <v>26138.35</v>
      </c>
      <c r="BN91">
        <v>26621.91</v>
      </c>
      <c r="BO91">
        <v>26676.05</v>
      </c>
      <c r="BP91">
        <v>27865.87</v>
      </c>
      <c r="BQ91">
        <v>28896.29</v>
      </c>
      <c r="BR91">
        <v>29544.66</v>
      </c>
      <c r="BS91">
        <v>29916.47</v>
      </c>
      <c r="BT91">
        <v>29476.78</v>
      </c>
      <c r="BU91">
        <v>31539.72</v>
      </c>
      <c r="BV91">
        <v>33272.93</v>
      </c>
      <c r="BW91">
        <v>34919.93</v>
      </c>
      <c r="BX91">
        <v>34850.54</v>
      </c>
      <c r="BY91">
        <v>36705.33</v>
      </c>
      <c r="BZ91">
        <v>42994.68</v>
      </c>
      <c r="CA91">
        <v>47891.76</v>
      </c>
      <c r="CB91">
        <v>51978.6</v>
      </c>
      <c r="CC91">
        <v>56013.919999999998</v>
      </c>
      <c r="CD91">
        <v>63429.69</v>
      </c>
      <c r="CE91">
        <v>78163.75</v>
      </c>
      <c r="CF91">
        <v>72524.63</v>
      </c>
      <c r="CG91">
        <v>76101.259999999995</v>
      </c>
      <c r="CH91">
        <v>89565.54</v>
      </c>
      <c r="CI91">
        <v>111199.2</v>
      </c>
      <c r="CJ91">
        <v>115527.5</v>
      </c>
      <c r="CK91">
        <v>0</v>
      </c>
      <c r="CL91">
        <v>0</v>
      </c>
      <c r="CM91">
        <v>0</v>
      </c>
      <c r="CN91">
        <v>0</v>
      </c>
      <c r="CO91">
        <v>0</v>
      </c>
      <c r="CP91">
        <v>0</v>
      </c>
      <c r="CQ91">
        <v>0</v>
      </c>
      <c r="CR91">
        <v>0</v>
      </c>
      <c r="CS91">
        <v>0</v>
      </c>
      <c r="CT91">
        <v>0</v>
      </c>
      <c r="CU91">
        <v>0</v>
      </c>
      <c r="CV91">
        <v>0</v>
      </c>
      <c r="CW91">
        <v>0</v>
      </c>
      <c r="CX91">
        <v>0</v>
      </c>
      <c r="CY91">
        <v>0</v>
      </c>
      <c r="CZ91">
        <v>0</v>
      </c>
      <c r="DA91">
        <v>0</v>
      </c>
      <c r="DB91">
        <v>0</v>
      </c>
      <c r="DC91">
        <v>0</v>
      </c>
      <c r="DD91">
        <v>0</v>
      </c>
      <c r="DE91">
        <v>0</v>
      </c>
      <c r="DF91">
        <v>0</v>
      </c>
      <c r="DG91">
        <v>0</v>
      </c>
      <c r="DH91">
        <v>0</v>
      </c>
      <c r="DI91">
        <v>0</v>
      </c>
      <c r="DJ91">
        <v>0</v>
      </c>
      <c r="DK91">
        <v>0</v>
      </c>
      <c r="DL91">
        <v>0</v>
      </c>
      <c r="DM91">
        <v>0</v>
      </c>
      <c r="DN91">
        <v>0</v>
      </c>
      <c r="DO91">
        <v>0</v>
      </c>
      <c r="DP91">
        <v>0</v>
      </c>
      <c r="DQ91">
        <v>0</v>
      </c>
      <c r="DR91">
        <v>0</v>
      </c>
      <c r="DS91">
        <v>0</v>
      </c>
      <c r="DT91">
        <v>0</v>
      </c>
      <c r="DU91">
        <v>0</v>
      </c>
      <c r="DV91">
        <v>0</v>
      </c>
      <c r="DW91">
        <v>0</v>
      </c>
      <c r="DX91">
        <v>0</v>
      </c>
      <c r="DY91">
        <v>0</v>
      </c>
      <c r="DZ91">
        <v>0</v>
      </c>
      <c r="EA91">
        <v>0</v>
      </c>
      <c r="EB91">
        <v>0</v>
      </c>
      <c r="EC91">
        <v>0</v>
      </c>
      <c r="ED91">
        <v>0</v>
      </c>
      <c r="EE91">
        <v>0</v>
      </c>
      <c r="EF91">
        <v>0</v>
      </c>
      <c r="EG91">
        <v>0</v>
      </c>
      <c r="EH91">
        <v>0</v>
      </c>
      <c r="EI91">
        <v>0</v>
      </c>
      <c r="EJ91">
        <v>0</v>
      </c>
      <c r="EK91">
        <v>0</v>
      </c>
      <c r="EL91">
        <v>0</v>
      </c>
      <c r="EM91">
        <v>0</v>
      </c>
      <c r="EN91">
        <v>0</v>
      </c>
      <c r="EO91">
        <v>0</v>
      </c>
      <c r="EP91">
        <v>0</v>
      </c>
      <c r="EQ91">
        <v>0</v>
      </c>
      <c r="ER91">
        <v>0</v>
      </c>
      <c r="ES91">
        <v>0</v>
      </c>
      <c r="ET91">
        <v>0</v>
      </c>
      <c r="EU91">
        <v>0</v>
      </c>
      <c r="EV91">
        <v>0</v>
      </c>
      <c r="EW91">
        <v>0</v>
      </c>
      <c r="EX91">
        <v>0</v>
      </c>
      <c r="EY91">
        <v>0</v>
      </c>
      <c r="EZ91">
        <v>0</v>
      </c>
      <c r="FA91">
        <v>0</v>
      </c>
      <c r="FB91">
        <v>0</v>
      </c>
      <c r="FC91">
        <v>0</v>
      </c>
      <c r="FD91">
        <v>0</v>
      </c>
      <c r="FE91">
        <v>0</v>
      </c>
      <c r="FF91">
        <v>0</v>
      </c>
      <c r="FG91">
        <v>0</v>
      </c>
      <c r="FH91">
        <v>0</v>
      </c>
      <c r="FI91">
        <v>0</v>
      </c>
    </row>
    <row r="92" spans="1:165" x14ac:dyDescent="0.25">
      <c r="A92">
        <v>1902</v>
      </c>
      <c r="B92">
        <v>70</v>
      </c>
      <c r="C92">
        <f t="shared" si="13"/>
        <v>3640954.0700000012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  <c r="BI92">
        <v>0</v>
      </c>
      <c r="BJ92">
        <v>0</v>
      </c>
      <c r="BK92">
        <v>0</v>
      </c>
      <c r="BL92">
        <v>48179.43</v>
      </c>
      <c r="BM92">
        <v>50794.66</v>
      </c>
      <c r="BN92">
        <v>51734.35</v>
      </c>
      <c r="BO92">
        <v>51839.57</v>
      </c>
      <c r="BP92">
        <v>54151.75</v>
      </c>
      <c r="BQ92">
        <v>56154.16</v>
      </c>
      <c r="BR92">
        <v>57414.13</v>
      </c>
      <c r="BS92">
        <v>58136.69</v>
      </c>
      <c r="BT92">
        <v>57282.23</v>
      </c>
      <c r="BU92">
        <v>61291.14</v>
      </c>
      <c r="BV92">
        <v>64659.28</v>
      </c>
      <c r="BW92">
        <v>67859.91</v>
      </c>
      <c r="BX92">
        <v>67725.06</v>
      </c>
      <c r="BY92">
        <v>71329.47</v>
      </c>
      <c r="BZ92">
        <v>83551.570000000007</v>
      </c>
      <c r="CA92">
        <v>93068.07</v>
      </c>
      <c r="CB92">
        <v>101010</v>
      </c>
      <c r="CC92">
        <v>108851.9</v>
      </c>
      <c r="CD92">
        <v>123262.9</v>
      </c>
      <c r="CE92">
        <v>151895.6</v>
      </c>
      <c r="CF92">
        <v>140937.1</v>
      </c>
      <c r="CG92">
        <v>147887.6</v>
      </c>
      <c r="CH92">
        <v>174052.7</v>
      </c>
      <c r="CI92">
        <v>216093.4</v>
      </c>
      <c r="CJ92">
        <v>224504.7</v>
      </c>
      <c r="CK92">
        <v>227847.7</v>
      </c>
      <c r="CL92">
        <v>234892.7</v>
      </c>
      <c r="CM92">
        <v>247607.6</v>
      </c>
      <c r="CN92">
        <v>259529.5</v>
      </c>
      <c r="CO92">
        <v>287409.2</v>
      </c>
      <c r="CP92">
        <v>0</v>
      </c>
      <c r="CQ92">
        <v>0</v>
      </c>
      <c r="CR92">
        <v>0</v>
      </c>
      <c r="CS92">
        <v>0</v>
      </c>
      <c r="CT92">
        <v>0</v>
      </c>
      <c r="CU92">
        <v>0</v>
      </c>
      <c r="CV92">
        <v>0</v>
      </c>
      <c r="CW92">
        <v>0</v>
      </c>
      <c r="CX92">
        <v>0</v>
      </c>
      <c r="CY92">
        <v>0</v>
      </c>
      <c r="CZ92">
        <v>0</v>
      </c>
      <c r="DA92">
        <v>0</v>
      </c>
      <c r="DB92">
        <v>0</v>
      </c>
      <c r="DC92">
        <v>0</v>
      </c>
      <c r="DD92">
        <v>0</v>
      </c>
      <c r="DE92">
        <v>0</v>
      </c>
      <c r="DF92">
        <v>0</v>
      </c>
      <c r="DG92">
        <v>0</v>
      </c>
      <c r="DH92">
        <v>0</v>
      </c>
      <c r="DI92">
        <v>0</v>
      </c>
      <c r="DJ92">
        <v>0</v>
      </c>
      <c r="DK92">
        <v>0</v>
      </c>
      <c r="DL92">
        <v>0</v>
      </c>
      <c r="DM92">
        <v>0</v>
      </c>
      <c r="DN92">
        <v>0</v>
      </c>
      <c r="DO92">
        <v>0</v>
      </c>
      <c r="DP92">
        <v>0</v>
      </c>
      <c r="DQ92">
        <v>0</v>
      </c>
      <c r="DR92">
        <v>0</v>
      </c>
      <c r="DS92">
        <v>0</v>
      </c>
      <c r="DT92">
        <v>0</v>
      </c>
      <c r="DU92">
        <v>0</v>
      </c>
      <c r="DV92">
        <v>0</v>
      </c>
      <c r="DW92">
        <v>0</v>
      </c>
      <c r="DX92">
        <v>0</v>
      </c>
      <c r="DY92">
        <v>0</v>
      </c>
      <c r="DZ92">
        <v>0</v>
      </c>
      <c r="EA92">
        <v>0</v>
      </c>
      <c r="EB92">
        <v>0</v>
      </c>
      <c r="EC92">
        <v>0</v>
      </c>
      <c r="ED92">
        <v>0</v>
      </c>
      <c r="EE92">
        <v>0</v>
      </c>
      <c r="EF92">
        <v>0</v>
      </c>
      <c r="EG92">
        <v>0</v>
      </c>
      <c r="EH92">
        <v>0</v>
      </c>
      <c r="EI92">
        <v>0</v>
      </c>
      <c r="EJ92">
        <v>0</v>
      </c>
      <c r="EK92">
        <v>0</v>
      </c>
      <c r="EL92">
        <v>0</v>
      </c>
      <c r="EM92">
        <v>0</v>
      </c>
      <c r="EN92">
        <v>0</v>
      </c>
      <c r="EO92">
        <v>0</v>
      </c>
      <c r="EP92">
        <v>0</v>
      </c>
      <c r="EQ92">
        <v>0</v>
      </c>
      <c r="ER92">
        <v>0</v>
      </c>
      <c r="ES92">
        <v>0</v>
      </c>
      <c r="ET92">
        <v>0</v>
      </c>
      <c r="EU92">
        <v>0</v>
      </c>
      <c r="EV92">
        <v>0</v>
      </c>
      <c r="EW92">
        <v>0</v>
      </c>
      <c r="EX92">
        <v>0</v>
      </c>
      <c r="EY92">
        <v>0</v>
      </c>
      <c r="EZ92">
        <v>0</v>
      </c>
      <c r="FA92">
        <v>0</v>
      </c>
      <c r="FB92">
        <v>0</v>
      </c>
      <c r="FC92">
        <v>0</v>
      </c>
      <c r="FD92">
        <v>0</v>
      </c>
      <c r="FE92">
        <v>0</v>
      </c>
      <c r="FF92">
        <v>0</v>
      </c>
      <c r="FG92">
        <v>0</v>
      </c>
      <c r="FH92">
        <v>0</v>
      </c>
      <c r="FI92">
        <v>0</v>
      </c>
    </row>
    <row r="93" spans="1:165" x14ac:dyDescent="0.25">
      <c r="A93">
        <v>1907</v>
      </c>
      <c r="B93">
        <v>70</v>
      </c>
      <c r="C93">
        <f t="shared" si="13"/>
        <v>3973514.919999999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  <c r="BI93">
        <v>0</v>
      </c>
      <c r="BJ93">
        <v>0</v>
      </c>
      <c r="BK93">
        <v>0</v>
      </c>
      <c r="BL93">
        <v>0</v>
      </c>
      <c r="BM93">
        <v>0</v>
      </c>
      <c r="BN93">
        <v>0</v>
      </c>
      <c r="BO93">
        <v>0</v>
      </c>
      <c r="BP93">
        <v>0</v>
      </c>
      <c r="BQ93">
        <v>47120.59</v>
      </c>
      <c r="BR93">
        <v>48177.87</v>
      </c>
      <c r="BS93">
        <v>48784.19</v>
      </c>
      <c r="BT93">
        <v>48067.18</v>
      </c>
      <c r="BU93">
        <v>51431.18</v>
      </c>
      <c r="BV93">
        <v>54257.48</v>
      </c>
      <c r="BW93">
        <v>56943.23</v>
      </c>
      <c r="BX93">
        <v>56830.07</v>
      </c>
      <c r="BY93">
        <v>59854.64</v>
      </c>
      <c r="BZ93">
        <v>70110.55</v>
      </c>
      <c r="CA93">
        <v>78096.13</v>
      </c>
      <c r="CB93">
        <v>84760.45</v>
      </c>
      <c r="CC93">
        <v>91340.76</v>
      </c>
      <c r="CD93">
        <v>103433.5</v>
      </c>
      <c r="CE93">
        <v>127460</v>
      </c>
      <c r="CF93">
        <v>118264.4</v>
      </c>
      <c r="CG93">
        <v>124096.8</v>
      </c>
      <c r="CH93">
        <v>146052.70000000001</v>
      </c>
      <c r="CI93">
        <v>181330.3</v>
      </c>
      <c r="CJ93">
        <v>188388.4</v>
      </c>
      <c r="CK93">
        <v>191193.60000000001</v>
      </c>
      <c r="CL93">
        <v>197105.3</v>
      </c>
      <c r="CM93">
        <v>207774.8</v>
      </c>
      <c r="CN93">
        <v>217778.8</v>
      </c>
      <c r="CO93">
        <v>241173.4</v>
      </c>
      <c r="CP93">
        <v>259771.4</v>
      </c>
      <c r="CQ93">
        <v>233193.8</v>
      </c>
      <c r="CR93">
        <v>223740.2</v>
      </c>
      <c r="CS93">
        <v>212623.4</v>
      </c>
      <c r="CT93">
        <v>204359.8</v>
      </c>
      <c r="CU93">
        <v>0</v>
      </c>
      <c r="CV93">
        <v>0</v>
      </c>
      <c r="CW93">
        <v>0</v>
      </c>
      <c r="CX93">
        <v>0</v>
      </c>
      <c r="CY93">
        <v>0</v>
      </c>
      <c r="CZ93">
        <v>0</v>
      </c>
      <c r="DA93">
        <v>0</v>
      </c>
      <c r="DB93">
        <v>0</v>
      </c>
      <c r="DC93">
        <v>0</v>
      </c>
      <c r="DD93">
        <v>0</v>
      </c>
      <c r="DE93">
        <v>0</v>
      </c>
      <c r="DF93">
        <v>0</v>
      </c>
      <c r="DG93">
        <v>0</v>
      </c>
      <c r="DH93">
        <v>0</v>
      </c>
      <c r="DI93">
        <v>0</v>
      </c>
      <c r="DJ93">
        <v>0</v>
      </c>
      <c r="DK93">
        <v>0</v>
      </c>
      <c r="DL93">
        <v>0</v>
      </c>
      <c r="DM93">
        <v>0</v>
      </c>
      <c r="DN93">
        <v>0</v>
      </c>
      <c r="DO93">
        <v>0</v>
      </c>
      <c r="DP93">
        <v>0</v>
      </c>
      <c r="DQ93">
        <v>0</v>
      </c>
      <c r="DR93">
        <v>0</v>
      </c>
      <c r="DS93">
        <v>0</v>
      </c>
      <c r="DT93">
        <v>0</v>
      </c>
      <c r="DU93">
        <v>0</v>
      </c>
      <c r="DV93">
        <v>0</v>
      </c>
      <c r="DW93">
        <v>0</v>
      </c>
      <c r="DX93">
        <v>0</v>
      </c>
      <c r="DY93">
        <v>0</v>
      </c>
      <c r="DZ93">
        <v>0</v>
      </c>
      <c r="EA93">
        <v>0</v>
      </c>
      <c r="EB93">
        <v>0</v>
      </c>
      <c r="EC93">
        <v>0</v>
      </c>
      <c r="ED93">
        <v>0</v>
      </c>
      <c r="EE93">
        <v>0</v>
      </c>
      <c r="EF93">
        <v>0</v>
      </c>
      <c r="EG93">
        <v>0</v>
      </c>
      <c r="EH93">
        <v>0</v>
      </c>
      <c r="EI93">
        <v>0</v>
      </c>
      <c r="EJ93">
        <v>0</v>
      </c>
      <c r="EK93">
        <v>0</v>
      </c>
      <c r="EL93">
        <v>0</v>
      </c>
      <c r="EM93">
        <v>0</v>
      </c>
      <c r="EN93">
        <v>0</v>
      </c>
      <c r="EO93">
        <v>0</v>
      </c>
      <c r="EP93">
        <v>0</v>
      </c>
      <c r="EQ93">
        <v>0</v>
      </c>
      <c r="ER93">
        <v>0</v>
      </c>
      <c r="ES93">
        <v>0</v>
      </c>
      <c r="ET93">
        <v>0</v>
      </c>
      <c r="EU93">
        <v>0</v>
      </c>
      <c r="EV93">
        <v>0</v>
      </c>
      <c r="EW93">
        <v>0</v>
      </c>
      <c r="EX93">
        <v>0</v>
      </c>
      <c r="EY93">
        <v>0</v>
      </c>
      <c r="EZ93">
        <v>0</v>
      </c>
      <c r="FA93">
        <v>0</v>
      </c>
      <c r="FB93">
        <v>0</v>
      </c>
      <c r="FC93">
        <v>0</v>
      </c>
      <c r="FD93">
        <v>0</v>
      </c>
      <c r="FE93">
        <v>0</v>
      </c>
      <c r="FF93">
        <v>0</v>
      </c>
      <c r="FG93">
        <v>0</v>
      </c>
      <c r="FH93">
        <v>0</v>
      </c>
      <c r="FI93">
        <v>0</v>
      </c>
    </row>
    <row r="94" spans="1:165" x14ac:dyDescent="0.25">
      <c r="A94">
        <v>1912</v>
      </c>
      <c r="B94">
        <v>70</v>
      </c>
      <c r="C94">
        <f t="shared" si="13"/>
        <v>6281086.5999999996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  <c r="BI94">
        <v>0</v>
      </c>
      <c r="BJ94">
        <v>0</v>
      </c>
      <c r="BK94">
        <v>0</v>
      </c>
      <c r="BL94">
        <v>0</v>
      </c>
      <c r="BM94">
        <v>0</v>
      </c>
      <c r="BN94">
        <v>0</v>
      </c>
      <c r="BO94">
        <v>0</v>
      </c>
      <c r="BP94">
        <v>0</v>
      </c>
      <c r="BQ94">
        <v>0</v>
      </c>
      <c r="BR94">
        <v>0</v>
      </c>
      <c r="BS94">
        <v>0</v>
      </c>
      <c r="BT94">
        <v>0</v>
      </c>
      <c r="BU94">
        <v>0</v>
      </c>
      <c r="BV94">
        <v>72269.009999999995</v>
      </c>
      <c r="BW94">
        <v>75846.33</v>
      </c>
      <c r="BX94">
        <v>75695.61</v>
      </c>
      <c r="BY94">
        <v>79724.22</v>
      </c>
      <c r="BZ94">
        <v>93384.73</v>
      </c>
      <c r="CA94">
        <v>104021.2</v>
      </c>
      <c r="CB94">
        <v>112897.9</v>
      </c>
      <c r="CC94">
        <v>121662.6</v>
      </c>
      <c r="CD94">
        <v>137769.70000000001</v>
      </c>
      <c r="CE94">
        <v>169772.2</v>
      </c>
      <c r="CF94">
        <v>157524</v>
      </c>
      <c r="CG94">
        <v>165292.4</v>
      </c>
      <c r="CH94">
        <v>194536.9</v>
      </c>
      <c r="CI94">
        <v>241525.4</v>
      </c>
      <c r="CJ94">
        <v>250926.6</v>
      </c>
      <c r="CK94">
        <v>254663.1</v>
      </c>
      <c r="CL94">
        <v>262537.2</v>
      </c>
      <c r="CM94">
        <v>276748.5</v>
      </c>
      <c r="CN94">
        <v>290073.5</v>
      </c>
      <c r="CO94">
        <v>321234.3</v>
      </c>
      <c r="CP94">
        <v>346006.2</v>
      </c>
      <c r="CQ94">
        <v>310605.7</v>
      </c>
      <c r="CR94">
        <v>298013.90000000002</v>
      </c>
      <c r="CS94">
        <v>283206.7</v>
      </c>
      <c r="CT94">
        <v>272199.8</v>
      </c>
      <c r="CU94">
        <v>264731.3</v>
      </c>
      <c r="CV94">
        <v>276048.2</v>
      </c>
      <c r="CW94">
        <v>280029</v>
      </c>
      <c r="CX94">
        <v>263766.09999999998</v>
      </c>
      <c r="CY94">
        <v>228374.3</v>
      </c>
      <c r="CZ94">
        <v>0</v>
      </c>
      <c r="DA94">
        <v>0</v>
      </c>
      <c r="DB94">
        <v>0</v>
      </c>
      <c r="DC94">
        <v>0</v>
      </c>
      <c r="DD94">
        <v>0</v>
      </c>
      <c r="DE94">
        <v>0</v>
      </c>
      <c r="DF94">
        <v>0</v>
      </c>
      <c r="DG94">
        <v>0</v>
      </c>
      <c r="DH94">
        <v>0</v>
      </c>
      <c r="DI94">
        <v>0</v>
      </c>
      <c r="DJ94">
        <v>0</v>
      </c>
      <c r="DK94">
        <v>0</v>
      </c>
      <c r="DL94">
        <v>0</v>
      </c>
      <c r="DM94">
        <v>0</v>
      </c>
      <c r="DN94">
        <v>0</v>
      </c>
      <c r="DO94">
        <v>0</v>
      </c>
      <c r="DP94">
        <v>0</v>
      </c>
      <c r="DQ94">
        <v>0</v>
      </c>
      <c r="DR94">
        <v>0</v>
      </c>
      <c r="DS94">
        <v>0</v>
      </c>
      <c r="DT94">
        <v>0</v>
      </c>
      <c r="DU94">
        <v>0</v>
      </c>
      <c r="DV94">
        <v>0</v>
      </c>
      <c r="DW94">
        <v>0</v>
      </c>
      <c r="DX94">
        <v>0</v>
      </c>
      <c r="DY94">
        <v>0</v>
      </c>
      <c r="DZ94">
        <v>0</v>
      </c>
      <c r="EA94">
        <v>0</v>
      </c>
      <c r="EB94">
        <v>0</v>
      </c>
      <c r="EC94">
        <v>0</v>
      </c>
      <c r="ED94">
        <v>0</v>
      </c>
      <c r="EE94">
        <v>0</v>
      </c>
      <c r="EF94">
        <v>0</v>
      </c>
      <c r="EG94">
        <v>0</v>
      </c>
      <c r="EH94">
        <v>0</v>
      </c>
      <c r="EI94">
        <v>0</v>
      </c>
      <c r="EJ94">
        <v>0</v>
      </c>
      <c r="EK94">
        <v>0</v>
      </c>
      <c r="EL94">
        <v>0</v>
      </c>
      <c r="EM94">
        <v>0</v>
      </c>
      <c r="EN94">
        <v>0</v>
      </c>
      <c r="EO94">
        <v>0</v>
      </c>
      <c r="EP94">
        <v>0</v>
      </c>
      <c r="EQ94">
        <v>0</v>
      </c>
      <c r="ER94">
        <v>0</v>
      </c>
      <c r="ES94">
        <v>0</v>
      </c>
      <c r="ET94">
        <v>0</v>
      </c>
      <c r="EU94">
        <v>0</v>
      </c>
      <c r="EV94">
        <v>0</v>
      </c>
      <c r="EW94">
        <v>0</v>
      </c>
      <c r="EX94">
        <v>0</v>
      </c>
      <c r="EY94">
        <v>0</v>
      </c>
      <c r="EZ94">
        <v>0</v>
      </c>
      <c r="FA94">
        <v>0</v>
      </c>
      <c r="FB94">
        <v>0</v>
      </c>
      <c r="FC94">
        <v>0</v>
      </c>
      <c r="FD94">
        <v>0</v>
      </c>
      <c r="FE94">
        <v>0</v>
      </c>
      <c r="FF94">
        <v>0</v>
      </c>
      <c r="FG94">
        <v>0</v>
      </c>
      <c r="FH94">
        <v>0</v>
      </c>
      <c r="FI94">
        <v>0</v>
      </c>
    </row>
    <row r="95" spans="1:165" x14ac:dyDescent="0.25">
      <c r="A95">
        <v>1922</v>
      </c>
      <c r="B95">
        <v>70</v>
      </c>
      <c r="C95">
        <f t="shared" si="13"/>
        <v>35089758.100000001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  <c r="BI95">
        <v>0</v>
      </c>
      <c r="BJ95">
        <v>0</v>
      </c>
      <c r="BK95">
        <v>0</v>
      </c>
      <c r="BL95">
        <v>0</v>
      </c>
      <c r="BM95">
        <v>0</v>
      </c>
      <c r="BN95">
        <v>0</v>
      </c>
      <c r="BO95">
        <v>0</v>
      </c>
      <c r="BP95">
        <v>0</v>
      </c>
      <c r="BQ95">
        <v>0</v>
      </c>
      <c r="BR95">
        <v>0</v>
      </c>
      <c r="BS95">
        <v>0</v>
      </c>
      <c r="BT95">
        <v>0</v>
      </c>
      <c r="BU95">
        <v>0</v>
      </c>
      <c r="BV95">
        <v>0</v>
      </c>
      <c r="BW95">
        <v>0</v>
      </c>
      <c r="BX95">
        <v>0</v>
      </c>
      <c r="BY95">
        <v>0</v>
      </c>
      <c r="BZ95">
        <v>0</v>
      </c>
      <c r="CA95">
        <v>0</v>
      </c>
      <c r="CB95">
        <v>0</v>
      </c>
      <c r="CC95">
        <v>0</v>
      </c>
      <c r="CD95">
        <v>0</v>
      </c>
      <c r="CE95">
        <v>0</v>
      </c>
      <c r="CF95">
        <v>416278.3</v>
      </c>
      <c r="CG95">
        <v>436807.5</v>
      </c>
      <c r="CH95">
        <v>514090</v>
      </c>
      <c r="CI95">
        <v>638263.4</v>
      </c>
      <c r="CJ95">
        <v>663107.19999999995</v>
      </c>
      <c r="CK95">
        <v>672981.4</v>
      </c>
      <c r="CL95">
        <v>693789.8</v>
      </c>
      <c r="CM95">
        <v>731345.2</v>
      </c>
      <c r="CN95">
        <v>766558.3</v>
      </c>
      <c r="CO95">
        <v>848904.8</v>
      </c>
      <c r="CP95">
        <v>914367.8</v>
      </c>
      <c r="CQ95">
        <v>820817.4</v>
      </c>
      <c r="CR95">
        <v>787541.9</v>
      </c>
      <c r="CS95">
        <v>748411.8</v>
      </c>
      <c r="CT95">
        <v>719324.7</v>
      </c>
      <c r="CU95">
        <v>699588.1</v>
      </c>
      <c r="CV95">
        <v>729494.6</v>
      </c>
      <c r="CW95">
        <v>740014.3</v>
      </c>
      <c r="CX95">
        <v>697037.4</v>
      </c>
      <c r="CY95">
        <v>603509.9</v>
      </c>
      <c r="CZ95">
        <v>820304.4</v>
      </c>
      <c r="DA95">
        <v>965166.9</v>
      </c>
      <c r="DB95">
        <v>1026756</v>
      </c>
      <c r="DC95">
        <v>1025827</v>
      </c>
      <c r="DD95">
        <v>1222100</v>
      </c>
      <c r="DE95">
        <v>1786786</v>
      </c>
      <c r="DF95">
        <v>2468548</v>
      </c>
      <c r="DG95">
        <v>3151686</v>
      </c>
      <c r="DH95">
        <v>3862001</v>
      </c>
      <c r="DI95">
        <v>4918349</v>
      </c>
      <c r="DJ95">
        <v>0</v>
      </c>
      <c r="DK95">
        <v>0</v>
      </c>
      <c r="DL95">
        <v>0</v>
      </c>
      <c r="DM95">
        <v>0</v>
      </c>
      <c r="DN95">
        <v>0</v>
      </c>
      <c r="DO95">
        <v>0</v>
      </c>
      <c r="DP95">
        <v>0</v>
      </c>
      <c r="DQ95">
        <v>0</v>
      </c>
      <c r="DR95">
        <v>0</v>
      </c>
      <c r="DS95">
        <v>0</v>
      </c>
      <c r="DT95">
        <v>0</v>
      </c>
      <c r="DU95">
        <v>0</v>
      </c>
      <c r="DV95">
        <v>0</v>
      </c>
      <c r="DW95">
        <v>0</v>
      </c>
      <c r="DX95">
        <v>0</v>
      </c>
      <c r="DY95">
        <v>0</v>
      </c>
      <c r="DZ95" s="1">
        <v>0</v>
      </c>
      <c r="EA95">
        <v>0</v>
      </c>
      <c r="EB95">
        <v>0</v>
      </c>
      <c r="EC95">
        <v>0</v>
      </c>
      <c r="ED95">
        <v>0</v>
      </c>
      <c r="EE95">
        <v>0</v>
      </c>
      <c r="EF95">
        <v>0</v>
      </c>
      <c r="EG95">
        <v>0</v>
      </c>
      <c r="EH95">
        <v>0</v>
      </c>
      <c r="EI95">
        <v>0</v>
      </c>
      <c r="EJ95">
        <v>0</v>
      </c>
      <c r="EK95">
        <v>0</v>
      </c>
      <c r="EL95">
        <v>0</v>
      </c>
      <c r="EM95">
        <v>0</v>
      </c>
      <c r="EN95">
        <v>0</v>
      </c>
      <c r="EO95">
        <v>0</v>
      </c>
      <c r="EP95">
        <v>0</v>
      </c>
      <c r="EQ95">
        <v>0</v>
      </c>
      <c r="ER95">
        <v>0</v>
      </c>
      <c r="ES95">
        <v>0</v>
      </c>
      <c r="ET95">
        <v>0</v>
      </c>
      <c r="EU95">
        <v>0</v>
      </c>
      <c r="EV95">
        <v>0</v>
      </c>
      <c r="EW95">
        <v>0</v>
      </c>
      <c r="EX95">
        <v>0</v>
      </c>
      <c r="EY95">
        <v>0</v>
      </c>
      <c r="EZ95">
        <v>0</v>
      </c>
      <c r="FA95">
        <v>0</v>
      </c>
      <c r="FB95">
        <v>0</v>
      </c>
      <c r="FC95">
        <v>0</v>
      </c>
      <c r="FD95">
        <v>0</v>
      </c>
      <c r="FE95">
        <v>0</v>
      </c>
      <c r="FF95">
        <v>0</v>
      </c>
      <c r="FG95">
        <v>0</v>
      </c>
      <c r="FH95">
        <v>0</v>
      </c>
      <c r="FI95">
        <v>0</v>
      </c>
    </row>
    <row r="96" spans="1:165" x14ac:dyDescent="0.25">
      <c r="A96">
        <v>1927</v>
      </c>
      <c r="B96">
        <v>70</v>
      </c>
      <c r="C96">
        <f t="shared" si="13"/>
        <v>91822694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  <c r="BI96">
        <v>0</v>
      </c>
      <c r="BJ96">
        <v>0</v>
      </c>
      <c r="BK96">
        <v>0</v>
      </c>
      <c r="BL96">
        <v>0</v>
      </c>
      <c r="BM96">
        <v>0</v>
      </c>
      <c r="BN96">
        <v>0</v>
      </c>
      <c r="BO96">
        <v>0</v>
      </c>
      <c r="BP96">
        <v>0</v>
      </c>
      <c r="BQ96">
        <v>0</v>
      </c>
      <c r="BR96">
        <v>0</v>
      </c>
      <c r="BS96">
        <v>0</v>
      </c>
      <c r="BT96">
        <v>0</v>
      </c>
      <c r="BU96">
        <v>0</v>
      </c>
      <c r="BV96">
        <v>0</v>
      </c>
      <c r="BW96">
        <v>0</v>
      </c>
      <c r="BX96">
        <v>0</v>
      </c>
      <c r="BY96">
        <v>0</v>
      </c>
      <c r="BZ96">
        <v>0</v>
      </c>
      <c r="CA96">
        <v>0</v>
      </c>
      <c r="CB96">
        <v>0</v>
      </c>
      <c r="CC96">
        <v>0</v>
      </c>
      <c r="CD96">
        <v>0</v>
      </c>
      <c r="CE96">
        <v>0</v>
      </c>
      <c r="CF96">
        <v>0</v>
      </c>
      <c r="CG96">
        <v>0</v>
      </c>
      <c r="CH96">
        <v>0</v>
      </c>
      <c r="CI96">
        <v>0</v>
      </c>
      <c r="CJ96">
        <v>0</v>
      </c>
      <c r="CK96">
        <v>933816.8</v>
      </c>
      <c r="CL96">
        <v>962690.2</v>
      </c>
      <c r="CM96">
        <v>1014801</v>
      </c>
      <c r="CN96">
        <v>1063662</v>
      </c>
      <c r="CO96">
        <v>1177925</v>
      </c>
      <c r="CP96">
        <v>1268760</v>
      </c>
      <c r="CQ96">
        <v>1138951</v>
      </c>
      <c r="CR96">
        <v>1092779</v>
      </c>
      <c r="CS96">
        <v>1038483</v>
      </c>
      <c r="CT96">
        <v>998122</v>
      </c>
      <c r="CU96">
        <v>970735.9</v>
      </c>
      <c r="CV96">
        <v>1012234</v>
      </c>
      <c r="CW96">
        <v>1026831</v>
      </c>
      <c r="CX96">
        <v>967196.6</v>
      </c>
      <c r="CY96">
        <v>837419.5</v>
      </c>
      <c r="CZ96">
        <v>1138240</v>
      </c>
      <c r="DA96">
        <v>1339248</v>
      </c>
      <c r="DB96">
        <v>1424708</v>
      </c>
      <c r="DC96">
        <v>1423419</v>
      </c>
      <c r="DD96">
        <v>1695764</v>
      </c>
      <c r="DE96">
        <v>2479312</v>
      </c>
      <c r="DF96">
        <v>3425312</v>
      </c>
      <c r="DG96">
        <v>4373222</v>
      </c>
      <c r="DH96">
        <v>5358842</v>
      </c>
      <c r="DI96">
        <v>6824613</v>
      </c>
      <c r="DJ96">
        <v>7844856</v>
      </c>
      <c r="DK96">
        <v>9723583</v>
      </c>
      <c r="DL96">
        <v>9600817</v>
      </c>
      <c r="DM96">
        <v>8666351</v>
      </c>
      <c r="DN96" s="1">
        <v>11000000</v>
      </c>
      <c r="DO96">
        <v>0</v>
      </c>
      <c r="DP96">
        <v>0</v>
      </c>
      <c r="DQ96">
        <v>0</v>
      </c>
      <c r="DR96">
        <v>0</v>
      </c>
      <c r="DS96">
        <v>0</v>
      </c>
      <c r="DT96">
        <v>0</v>
      </c>
      <c r="DU96">
        <v>0</v>
      </c>
      <c r="DV96">
        <v>0</v>
      </c>
      <c r="DW96" s="1">
        <v>0</v>
      </c>
      <c r="DX96" s="1">
        <v>0</v>
      </c>
      <c r="DY96" s="1">
        <v>0</v>
      </c>
      <c r="DZ96" s="1">
        <v>0</v>
      </c>
      <c r="EA96" s="1">
        <v>0</v>
      </c>
      <c r="EB96" s="1">
        <v>0</v>
      </c>
      <c r="EC96" s="1">
        <v>0</v>
      </c>
      <c r="ED96">
        <v>0</v>
      </c>
      <c r="EE96">
        <v>0</v>
      </c>
      <c r="EF96">
        <v>0</v>
      </c>
      <c r="EG96">
        <v>0</v>
      </c>
      <c r="EH96">
        <v>0</v>
      </c>
      <c r="EI96">
        <v>0</v>
      </c>
      <c r="EJ96">
        <v>0</v>
      </c>
      <c r="EK96">
        <v>0</v>
      </c>
      <c r="EL96">
        <v>0</v>
      </c>
      <c r="EM96">
        <v>0</v>
      </c>
      <c r="EN96">
        <v>0</v>
      </c>
      <c r="EO96">
        <v>0</v>
      </c>
      <c r="EP96">
        <v>0</v>
      </c>
      <c r="EQ96">
        <v>0</v>
      </c>
      <c r="ER96">
        <v>0</v>
      </c>
      <c r="ES96">
        <v>0</v>
      </c>
      <c r="ET96">
        <v>0</v>
      </c>
      <c r="EU96">
        <v>0</v>
      </c>
      <c r="EV96">
        <v>0</v>
      </c>
      <c r="EW96">
        <v>0</v>
      </c>
      <c r="EX96">
        <v>0</v>
      </c>
      <c r="EY96">
        <v>0</v>
      </c>
      <c r="EZ96">
        <v>0</v>
      </c>
      <c r="FA96">
        <v>0</v>
      </c>
      <c r="FB96">
        <v>0</v>
      </c>
      <c r="FC96">
        <v>0</v>
      </c>
      <c r="FD96">
        <v>0</v>
      </c>
      <c r="FE96">
        <v>0</v>
      </c>
      <c r="FF96">
        <v>0</v>
      </c>
      <c r="FG96">
        <v>0</v>
      </c>
      <c r="FH96">
        <v>0</v>
      </c>
      <c r="FI96">
        <v>0</v>
      </c>
    </row>
    <row r="97" spans="1:165" x14ac:dyDescent="0.25">
      <c r="A97">
        <v>1932</v>
      </c>
      <c r="B97">
        <v>70</v>
      </c>
      <c r="C97">
        <f t="shared" si="13"/>
        <v>163481568.30000001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  <c r="BI97">
        <v>0</v>
      </c>
      <c r="BJ97">
        <v>0</v>
      </c>
      <c r="BK97">
        <v>0</v>
      </c>
      <c r="BL97">
        <v>0</v>
      </c>
      <c r="BM97">
        <v>0</v>
      </c>
      <c r="BN97">
        <v>0</v>
      </c>
      <c r="BO97">
        <v>0</v>
      </c>
      <c r="BP97">
        <v>0</v>
      </c>
      <c r="BQ97">
        <v>0</v>
      </c>
      <c r="BR97">
        <v>0</v>
      </c>
      <c r="BS97">
        <v>0</v>
      </c>
      <c r="BT97">
        <v>0</v>
      </c>
      <c r="BU97">
        <v>0</v>
      </c>
      <c r="BV97">
        <v>0</v>
      </c>
      <c r="BW97">
        <v>0</v>
      </c>
      <c r="BX97">
        <v>0</v>
      </c>
      <c r="BY97">
        <v>0</v>
      </c>
      <c r="BZ97">
        <v>0</v>
      </c>
      <c r="CA97">
        <v>0</v>
      </c>
      <c r="CB97">
        <v>0</v>
      </c>
      <c r="CC97">
        <v>0</v>
      </c>
      <c r="CD97">
        <v>0</v>
      </c>
      <c r="CE97">
        <v>0</v>
      </c>
      <c r="CF97">
        <v>0</v>
      </c>
      <c r="CG97">
        <v>0</v>
      </c>
      <c r="CH97">
        <v>0</v>
      </c>
      <c r="CI97">
        <v>0</v>
      </c>
      <c r="CJ97">
        <v>0</v>
      </c>
      <c r="CK97">
        <v>0</v>
      </c>
      <c r="CL97">
        <v>0</v>
      </c>
      <c r="CM97">
        <v>0</v>
      </c>
      <c r="CN97">
        <v>0</v>
      </c>
      <c r="CO97">
        <v>0</v>
      </c>
      <c r="CP97">
        <v>1631919</v>
      </c>
      <c r="CQ97">
        <v>1464955</v>
      </c>
      <c r="CR97">
        <v>1405566</v>
      </c>
      <c r="CS97">
        <v>1335729</v>
      </c>
      <c r="CT97">
        <v>1283816</v>
      </c>
      <c r="CU97">
        <v>1248591</v>
      </c>
      <c r="CV97">
        <v>1301966</v>
      </c>
      <c r="CW97">
        <v>1320741</v>
      </c>
      <c r="CX97">
        <v>1244038</v>
      </c>
      <c r="CY97">
        <v>1077115</v>
      </c>
      <c r="CZ97">
        <v>1464039</v>
      </c>
      <c r="DA97">
        <v>1722583</v>
      </c>
      <c r="DB97">
        <v>1832504</v>
      </c>
      <c r="DC97">
        <v>1830846</v>
      </c>
      <c r="DD97">
        <v>2181144</v>
      </c>
      <c r="DE97">
        <v>3188969</v>
      </c>
      <c r="DF97">
        <v>4405743</v>
      </c>
      <c r="DG97">
        <v>5624974</v>
      </c>
      <c r="DH97">
        <v>6892710</v>
      </c>
      <c r="DI97">
        <v>8778030</v>
      </c>
      <c r="DJ97" s="1">
        <v>10100000</v>
      </c>
      <c r="DK97" s="1">
        <v>12500000</v>
      </c>
      <c r="DL97" s="1">
        <v>12300000</v>
      </c>
      <c r="DM97" s="1">
        <v>11100000</v>
      </c>
      <c r="DN97" s="1">
        <v>14100000</v>
      </c>
      <c r="DO97" s="1">
        <v>17000000</v>
      </c>
      <c r="DP97" s="1">
        <v>17200000</v>
      </c>
      <c r="DQ97" s="1">
        <v>17500000</v>
      </c>
      <c r="DR97">
        <v>203705.8</v>
      </c>
      <c r="DS97">
        <v>241884.5</v>
      </c>
      <c r="DT97">
        <v>0</v>
      </c>
      <c r="DU97" s="1">
        <v>0</v>
      </c>
      <c r="DV97" s="1">
        <v>0</v>
      </c>
      <c r="DW97" s="1">
        <v>0</v>
      </c>
      <c r="DX97" s="1">
        <v>0</v>
      </c>
      <c r="DY97" s="1">
        <v>0</v>
      </c>
      <c r="DZ97" s="1">
        <v>0</v>
      </c>
      <c r="EA97" s="1">
        <v>0</v>
      </c>
      <c r="EB97" s="1">
        <v>0</v>
      </c>
      <c r="EC97" s="1">
        <v>0</v>
      </c>
      <c r="ED97">
        <v>0</v>
      </c>
      <c r="EE97">
        <v>0</v>
      </c>
      <c r="EF97">
        <v>0</v>
      </c>
      <c r="EG97">
        <v>0</v>
      </c>
      <c r="EH97">
        <v>0</v>
      </c>
      <c r="EI97">
        <v>0</v>
      </c>
      <c r="EJ97">
        <v>0</v>
      </c>
      <c r="EK97">
        <v>0</v>
      </c>
      <c r="EL97">
        <v>0</v>
      </c>
      <c r="EM97">
        <v>0</v>
      </c>
      <c r="EN97">
        <v>0</v>
      </c>
      <c r="EO97">
        <v>0</v>
      </c>
      <c r="EP97">
        <v>0</v>
      </c>
      <c r="EQ97">
        <v>0</v>
      </c>
      <c r="ER97">
        <v>0</v>
      </c>
      <c r="ES97">
        <v>0</v>
      </c>
      <c r="ET97">
        <v>0</v>
      </c>
      <c r="EU97">
        <v>0</v>
      </c>
      <c r="EV97">
        <v>0</v>
      </c>
      <c r="EW97">
        <v>0</v>
      </c>
      <c r="EX97">
        <v>0</v>
      </c>
      <c r="EY97">
        <v>0</v>
      </c>
      <c r="EZ97">
        <v>0</v>
      </c>
      <c r="FA97">
        <v>0</v>
      </c>
      <c r="FB97">
        <v>0</v>
      </c>
      <c r="FC97">
        <v>0</v>
      </c>
      <c r="FD97">
        <v>0</v>
      </c>
      <c r="FE97">
        <v>0</v>
      </c>
      <c r="FF97">
        <v>0</v>
      </c>
      <c r="FG97">
        <v>0</v>
      </c>
      <c r="FH97">
        <v>0</v>
      </c>
      <c r="FI97">
        <v>0</v>
      </c>
    </row>
    <row r="98" spans="1:165" x14ac:dyDescent="0.25">
      <c r="A98">
        <v>1937</v>
      </c>
      <c r="B98">
        <v>70</v>
      </c>
      <c r="C98">
        <f t="shared" si="13"/>
        <v>208434513.5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  <c r="BI98">
        <v>0</v>
      </c>
      <c r="BJ98">
        <v>0</v>
      </c>
      <c r="BK98">
        <v>0</v>
      </c>
      <c r="BL98">
        <v>0</v>
      </c>
      <c r="BM98">
        <v>0</v>
      </c>
      <c r="BN98">
        <v>0</v>
      </c>
      <c r="BO98">
        <v>0</v>
      </c>
      <c r="BP98">
        <v>0</v>
      </c>
      <c r="BQ98">
        <v>0</v>
      </c>
      <c r="BR98">
        <v>0</v>
      </c>
      <c r="BS98">
        <v>0</v>
      </c>
      <c r="BT98">
        <v>0</v>
      </c>
      <c r="BU98">
        <v>0</v>
      </c>
      <c r="BV98">
        <v>0</v>
      </c>
      <c r="BW98">
        <v>0</v>
      </c>
      <c r="BX98">
        <v>0</v>
      </c>
      <c r="BY98">
        <v>0</v>
      </c>
      <c r="BZ98">
        <v>0</v>
      </c>
      <c r="CA98">
        <v>0</v>
      </c>
      <c r="CB98">
        <v>0</v>
      </c>
      <c r="CC98">
        <v>0</v>
      </c>
      <c r="CD98">
        <v>0</v>
      </c>
      <c r="CE98">
        <v>0</v>
      </c>
      <c r="CF98">
        <v>0</v>
      </c>
      <c r="CG98">
        <v>0</v>
      </c>
      <c r="CH98">
        <v>0</v>
      </c>
      <c r="CI98">
        <v>0</v>
      </c>
      <c r="CJ98">
        <v>0</v>
      </c>
      <c r="CK98">
        <v>0</v>
      </c>
      <c r="CL98">
        <v>0</v>
      </c>
      <c r="CM98">
        <v>0</v>
      </c>
      <c r="CN98">
        <v>0</v>
      </c>
      <c r="CO98">
        <v>0</v>
      </c>
      <c r="CP98">
        <v>0</v>
      </c>
      <c r="CQ98">
        <v>0</v>
      </c>
      <c r="CR98">
        <v>0</v>
      </c>
      <c r="CS98">
        <v>0</v>
      </c>
      <c r="CT98">
        <v>0</v>
      </c>
      <c r="CU98">
        <v>1642585</v>
      </c>
      <c r="CV98">
        <v>1712804</v>
      </c>
      <c r="CW98">
        <v>1737503</v>
      </c>
      <c r="CX98">
        <v>1636596</v>
      </c>
      <c r="CY98">
        <v>1417000</v>
      </c>
      <c r="CZ98">
        <v>1926019</v>
      </c>
      <c r="DA98">
        <v>2266146</v>
      </c>
      <c r="DB98">
        <v>2410753</v>
      </c>
      <c r="DC98">
        <v>2408572</v>
      </c>
      <c r="DD98">
        <v>2869407</v>
      </c>
      <c r="DE98">
        <v>4195252</v>
      </c>
      <c r="DF98">
        <v>5795981</v>
      </c>
      <c r="DG98">
        <v>7399943</v>
      </c>
      <c r="DH98">
        <v>9067714</v>
      </c>
      <c r="DI98" s="1">
        <v>11500000</v>
      </c>
      <c r="DJ98" s="1">
        <v>13300000</v>
      </c>
      <c r="DK98" s="1">
        <v>16500000</v>
      </c>
      <c r="DL98" s="1">
        <v>16200000</v>
      </c>
      <c r="DM98" s="1">
        <v>14700000</v>
      </c>
      <c r="DN98" s="1">
        <v>18600000</v>
      </c>
      <c r="DO98" s="1">
        <v>22400000</v>
      </c>
      <c r="DP98" s="1">
        <v>22700000</v>
      </c>
      <c r="DQ98" s="1">
        <v>23100000</v>
      </c>
      <c r="DR98">
        <v>267985.40000000002</v>
      </c>
      <c r="DS98">
        <v>318211.40000000002</v>
      </c>
      <c r="DT98">
        <v>356363.7</v>
      </c>
      <c r="DU98">
        <v>407298</v>
      </c>
      <c r="DV98">
        <v>480317.5</v>
      </c>
      <c r="DW98">
        <v>527028.5</v>
      </c>
      <c r="DX98">
        <v>591034</v>
      </c>
      <c r="DY98">
        <v>0</v>
      </c>
      <c r="DZ98">
        <v>0</v>
      </c>
      <c r="EA98" s="1">
        <v>0</v>
      </c>
      <c r="EB98" s="1">
        <v>0</v>
      </c>
      <c r="EC98" s="1">
        <v>0</v>
      </c>
      <c r="ED98">
        <v>0</v>
      </c>
      <c r="EE98">
        <v>0</v>
      </c>
      <c r="EF98">
        <v>0</v>
      </c>
      <c r="EG98">
        <v>0</v>
      </c>
      <c r="EH98">
        <v>0</v>
      </c>
      <c r="EI98">
        <v>0</v>
      </c>
      <c r="EJ98">
        <v>0</v>
      </c>
      <c r="EK98">
        <v>0</v>
      </c>
      <c r="EL98">
        <v>0</v>
      </c>
      <c r="EM98">
        <v>0</v>
      </c>
      <c r="EN98">
        <v>0</v>
      </c>
      <c r="EO98">
        <v>0</v>
      </c>
      <c r="EP98">
        <v>0</v>
      </c>
      <c r="EQ98">
        <v>0</v>
      </c>
      <c r="ER98">
        <v>0</v>
      </c>
      <c r="ES98">
        <v>0</v>
      </c>
      <c r="ET98">
        <v>0</v>
      </c>
      <c r="EU98">
        <v>0</v>
      </c>
      <c r="EV98">
        <v>0</v>
      </c>
      <c r="EW98">
        <v>0</v>
      </c>
      <c r="EX98">
        <v>0</v>
      </c>
      <c r="EY98">
        <v>0</v>
      </c>
      <c r="EZ98">
        <v>0</v>
      </c>
      <c r="FA98">
        <v>0</v>
      </c>
      <c r="FB98">
        <v>0</v>
      </c>
      <c r="FC98">
        <v>0</v>
      </c>
      <c r="FD98">
        <v>0</v>
      </c>
      <c r="FE98">
        <v>0</v>
      </c>
      <c r="FF98">
        <v>0</v>
      </c>
      <c r="FG98">
        <v>0</v>
      </c>
      <c r="FH98">
        <v>0</v>
      </c>
      <c r="FI98">
        <v>0</v>
      </c>
    </row>
    <row r="99" spans="1:165" x14ac:dyDescent="0.25">
      <c r="A99">
        <v>1942</v>
      </c>
      <c r="B99">
        <v>70</v>
      </c>
      <c r="C99">
        <f t="shared" si="13"/>
        <v>118793968.39999999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  <c r="BI99">
        <v>0</v>
      </c>
      <c r="BJ99">
        <v>0</v>
      </c>
      <c r="BK99">
        <v>0</v>
      </c>
      <c r="BL99">
        <v>0</v>
      </c>
      <c r="BM99">
        <v>0</v>
      </c>
      <c r="BN99">
        <v>0</v>
      </c>
      <c r="BO99">
        <v>0</v>
      </c>
      <c r="BP99">
        <v>0</v>
      </c>
      <c r="BQ99">
        <v>0</v>
      </c>
      <c r="BR99">
        <v>0</v>
      </c>
      <c r="BS99">
        <v>0</v>
      </c>
      <c r="BT99">
        <v>0</v>
      </c>
      <c r="BU99">
        <v>0</v>
      </c>
      <c r="BV99">
        <v>0</v>
      </c>
      <c r="BW99">
        <v>0</v>
      </c>
      <c r="BX99">
        <v>0</v>
      </c>
      <c r="BY99">
        <v>0</v>
      </c>
      <c r="BZ99">
        <v>0</v>
      </c>
      <c r="CA99">
        <v>0</v>
      </c>
      <c r="CB99">
        <v>0</v>
      </c>
      <c r="CC99">
        <v>0</v>
      </c>
      <c r="CD99">
        <v>0</v>
      </c>
      <c r="CE99">
        <v>0</v>
      </c>
      <c r="CF99">
        <v>0</v>
      </c>
      <c r="CG99">
        <v>0</v>
      </c>
      <c r="CH99">
        <v>0</v>
      </c>
      <c r="CI99">
        <v>0</v>
      </c>
      <c r="CJ99">
        <v>0</v>
      </c>
      <c r="CK99">
        <v>0</v>
      </c>
      <c r="CL99">
        <v>0</v>
      </c>
      <c r="CM99">
        <v>0</v>
      </c>
      <c r="CN99">
        <v>0</v>
      </c>
      <c r="CO99">
        <v>0</v>
      </c>
      <c r="CP99">
        <v>0</v>
      </c>
      <c r="CQ99">
        <v>0</v>
      </c>
      <c r="CR99">
        <v>0</v>
      </c>
      <c r="CS99">
        <v>0</v>
      </c>
      <c r="CT99">
        <v>0</v>
      </c>
      <c r="CU99">
        <v>0</v>
      </c>
      <c r="CV99">
        <v>0</v>
      </c>
      <c r="CW99">
        <v>0</v>
      </c>
      <c r="CX99">
        <v>0</v>
      </c>
      <c r="CY99">
        <v>0</v>
      </c>
      <c r="CZ99">
        <v>1117598</v>
      </c>
      <c r="DA99">
        <v>1314961</v>
      </c>
      <c r="DB99">
        <v>1398872</v>
      </c>
      <c r="DC99">
        <v>1397606</v>
      </c>
      <c r="DD99">
        <v>1665012</v>
      </c>
      <c r="DE99">
        <v>2434351</v>
      </c>
      <c r="DF99">
        <v>3363196</v>
      </c>
      <c r="DG99">
        <v>4293915</v>
      </c>
      <c r="DH99">
        <v>5261662</v>
      </c>
      <c r="DI99">
        <v>6700851</v>
      </c>
      <c r="DJ99">
        <v>7702593</v>
      </c>
      <c r="DK99">
        <v>9547249</v>
      </c>
      <c r="DL99">
        <v>9426710</v>
      </c>
      <c r="DM99">
        <v>8509190</v>
      </c>
      <c r="DN99" s="1">
        <v>10800000</v>
      </c>
      <c r="DO99" s="1">
        <v>13000000</v>
      </c>
      <c r="DP99" s="1">
        <v>13200000</v>
      </c>
      <c r="DQ99" s="1">
        <v>13400000</v>
      </c>
      <c r="DR99">
        <v>155502.1</v>
      </c>
      <c r="DS99">
        <v>184646.39999999999</v>
      </c>
      <c r="DT99" s="1">
        <v>206784.8</v>
      </c>
      <c r="DU99" s="1">
        <v>236340.1</v>
      </c>
      <c r="DV99" s="1">
        <v>278710.7</v>
      </c>
      <c r="DW99" s="1">
        <v>305815.3</v>
      </c>
      <c r="DX99" s="1">
        <v>342955.4</v>
      </c>
      <c r="DY99" s="1">
        <v>428996</v>
      </c>
      <c r="DZ99" s="1">
        <v>398820.1</v>
      </c>
      <c r="EA99" s="1">
        <v>423025.1</v>
      </c>
      <c r="EB99" s="1">
        <v>625962.5</v>
      </c>
      <c r="EC99" s="1">
        <v>672643.9</v>
      </c>
      <c r="ED99">
        <v>0</v>
      </c>
      <c r="EE99">
        <v>0</v>
      </c>
      <c r="EF99">
        <v>0</v>
      </c>
      <c r="EG99">
        <v>0</v>
      </c>
      <c r="EH99">
        <v>0</v>
      </c>
      <c r="EI99">
        <v>0</v>
      </c>
      <c r="EJ99">
        <v>0</v>
      </c>
      <c r="EK99">
        <v>0</v>
      </c>
      <c r="EL99">
        <v>0</v>
      </c>
      <c r="EM99">
        <v>0</v>
      </c>
      <c r="EN99">
        <v>0</v>
      </c>
      <c r="EO99">
        <v>0</v>
      </c>
      <c r="EP99">
        <v>0</v>
      </c>
      <c r="EQ99">
        <v>0</v>
      </c>
      <c r="ER99">
        <v>0</v>
      </c>
      <c r="ES99">
        <v>0</v>
      </c>
      <c r="ET99">
        <v>0</v>
      </c>
      <c r="EU99">
        <v>0</v>
      </c>
      <c r="EV99">
        <v>0</v>
      </c>
      <c r="EW99">
        <v>0</v>
      </c>
      <c r="EX99">
        <v>0</v>
      </c>
      <c r="EY99">
        <v>0</v>
      </c>
      <c r="EZ99">
        <v>0</v>
      </c>
      <c r="FA99">
        <v>0</v>
      </c>
      <c r="FB99">
        <v>0</v>
      </c>
      <c r="FC99">
        <v>0</v>
      </c>
      <c r="FD99">
        <v>0</v>
      </c>
      <c r="FE99">
        <v>0</v>
      </c>
      <c r="FF99">
        <v>0</v>
      </c>
      <c r="FG99">
        <v>0</v>
      </c>
      <c r="FH99">
        <v>0</v>
      </c>
      <c r="FI99">
        <v>0</v>
      </c>
    </row>
    <row r="100" spans="1:165" x14ac:dyDescent="0.25">
      <c r="A100">
        <v>1947</v>
      </c>
      <c r="B100">
        <v>70</v>
      </c>
      <c r="C100">
        <f t="shared" si="13"/>
        <v>253303658.20000002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0</v>
      </c>
      <c r="BI100">
        <v>0</v>
      </c>
      <c r="BJ100">
        <v>0</v>
      </c>
      <c r="BK100">
        <v>0</v>
      </c>
      <c r="BL100">
        <v>0</v>
      </c>
      <c r="BM100">
        <v>0</v>
      </c>
      <c r="BN100">
        <v>0</v>
      </c>
      <c r="BO100">
        <v>0</v>
      </c>
      <c r="BP100">
        <v>0</v>
      </c>
      <c r="BQ100">
        <v>0</v>
      </c>
      <c r="BR100">
        <v>0</v>
      </c>
      <c r="BS100">
        <v>0</v>
      </c>
      <c r="BT100">
        <v>0</v>
      </c>
      <c r="BU100">
        <v>0</v>
      </c>
      <c r="BV100">
        <v>0</v>
      </c>
      <c r="BW100">
        <v>0</v>
      </c>
      <c r="BX100">
        <v>0</v>
      </c>
      <c r="BY100">
        <v>0</v>
      </c>
      <c r="BZ100">
        <v>0</v>
      </c>
      <c r="CA100">
        <v>0</v>
      </c>
      <c r="CB100">
        <v>0</v>
      </c>
      <c r="CC100">
        <v>0</v>
      </c>
      <c r="CD100">
        <v>0</v>
      </c>
      <c r="CE100">
        <v>0</v>
      </c>
      <c r="CF100">
        <v>0</v>
      </c>
      <c r="CG100">
        <v>0</v>
      </c>
      <c r="CH100">
        <v>0</v>
      </c>
      <c r="CI100">
        <v>0</v>
      </c>
      <c r="CJ100">
        <v>0</v>
      </c>
      <c r="CK100">
        <v>0</v>
      </c>
      <c r="CL100">
        <v>0</v>
      </c>
      <c r="CM100">
        <v>0</v>
      </c>
      <c r="CN100">
        <v>0</v>
      </c>
      <c r="CO100">
        <v>0</v>
      </c>
      <c r="CP100">
        <v>0</v>
      </c>
      <c r="CQ100">
        <v>0</v>
      </c>
      <c r="CR100">
        <v>0</v>
      </c>
      <c r="CS100">
        <v>0</v>
      </c>
      <c r="CT100">
        <v>0</v>
      </c>
      <c r="CU100">
        <v>0</v>
      </c>
      <c r="CV100">
        <v>0</v>
      </c>
      <c r="CW100">
        <v>0</v>
      </c>
      <c r="CX100">
        <v>0</v>
      </c>
      <c r="CY100">
        <v>0</v>
      </c>
      <c r="CZ100">
        <v>0</v>
      </c>
      <c r="DA100">
        <v>0</v>
      </c>
      <c r="DB100">
        <v>0</v>
      </c>
      <c r="DC100">
        <v>0</v>
      </c>
      <c r="DD100">
        <v>0</v>
      </c>
      <c r="DE100">
        <v>5027780</v>
      </c>
      <c r="DF100">
        <v>6946166</v>
      </c>
      <c r="DG100">
        <v>8868425</v>
      </c>
      <c r="DH100" s="1">
        <v>10900000</v>
      </c>
      <c r="DI100" s="1">
        <v>13800000</v>
      </c>
      <c r="DJ100" s="1">
        <v>15900000</v>
      </c>
      <c r="DK100" s="1">
        <v>19700000</v>
      </c>
      <c r="DL100" s="1">
        <v>19500000</v>
      </c>
      <c r="DM100" s="1">
        <v>17600000</v>
      </c>
      <c r="DN100" s="1">
        <v>22300000</v>
      </c>
      <c r="DO100" s="1">
        <v>26800000</v>
      </c>
      <c r="DP100" s="1">
        <v>27200000</v>
      </c>
      <c r="DQ100" s="1">
        <v>27600000</v>
      </c>
      <c r="DR100">
        <v>321165.90000000002</v>
      </c>
      <c r="DS100">
        <v>381359</v>
      </c>
      <c r="DT100">
        <v>427082.3</v>
      </c>
      <c r="DU100">
        <v>488124.3</v>
      </c>
      <c r="DV100" s="1">
        <v>575634.19999999995</v>
      </c>
      <c r="DW100" s="1">
        <v>631614.69999999995</v>
      </c>
      <c r="DX100" s="1">
        <v>708321.8</v>
      </c>
      <c r="DY100" s="1">
        <v>886025.5</v>
      </c>
      <c r="DZ100" s="1">
        <v>823701.9</v>
      </c>
      <c r="EA100" s="1">
        <v>873693.6</v>
      </c>
      <c r="EB100" s="1">
        <v>1292830</v>
      </c>
      <c r="EC100" s="1">
        <v>1389243</v>
      </c>
      <c r="ED100">
        <v>1479691</v>
      </c>
      <c r="EE100">
        <v>1663641</v>
      </c>
      <c r="EF100">
        <v>2118297</v>
      </c>
      <c r="EG100">
        <v>2375916</v>
      </c>
      <c r="EH100">
        <v>2121421</v>
      </c>
      <c r="EI100">
        <v>0</v>
      </c>
      <c r="EJ100">
        <v>0</v>
      </c>
      <c r="EK100">
        <v>0</v>
      </c>
      <c r="EL100">
        <v>0</v>
      </c>
      <c r="EM100">
        <v>0</v>
      </c>
      <c r="EN100">
        <v>0</v>
      </c>
      <c r="EO100">
        <v>0</v>
      </c>
      <c r="EP100">
        <v>0</v>
      </c>
      <c r="EQ100">
        <v>0</v>
      </c>
      <c r="ER100">
        <v>0</v>
      </c>
      <c r="ES100">
        <v>0</v>
      </c>
      <c r="ET100">
        <v>0</v>
      </c>
      <c r="EU100">
        <v>0</v>
      </c>
      <c r="EV100">
        <v>0</v>
      </c>
      <c r="EW100">
        <v>0</v>
      </c>
      <c r="EX100">
        <v>5539681</v>
      </c>
      <c r="EY100">
        <v>7063844</v>
      </c>
      <c r="EZ100">
        <v>0</v>
      </c>
      <c r="FA100">
        <v>0</v>
      </c>
      <c r="FB100">
        <v>0</v>
      </c>
      <c r="FC100">
        <v>0</v>
      </c>
      <c r="FD100">
        <v>0</v>
      </c>
      <c r="FE100">
        <v>0</v>
      </c>
      <c r="FF100">
        <v>0</v>
      </c>
      <c r="FG100">
        <v>0</v>
      </c>
      <c r="FH100">
        <v>0</v>
      </c>
      <c r="FI100">
        <v>0</v>
      </c>
    </row>
    <row r="101" spans="1:165" x14ac:dyDescent="0.25">
      <c r="A101">
        <v>1952</v>
      </c>
      <c r="B101">
        <v>70</v>
      </c>
      <c r="C101">
        <f t="shared" si="13"/>
        <v>306890768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  <c r="BI101">
        <v>0</v>
      </c>
      <c r="BJ101">
        <v>0</v>
      </c>
      <c r="BK101">
        <v>0</v>
      </c>
      <c r="BL101">
        <v>0</v>
      </c>
      <c r="BM101">
        <v>0</v>
      </c>
      <c r="BN101">
        <v>0</v>
      </c>
      <c r="BO101">
        <v>0</v>
      </c>
      <c r="BP101">
        <v>0</v>
      </c>
      <c r="BQ101">
        <v>0</v>
      </c>
      <c r="BR101">
        <v>0</v>
      </c>
      <c r="BS101">
        <v>0</v>
      </c>
      <c r="BT101">
        <v>0</v>
      </c>
      <c r="BU101">
        <v>0</v>
      </c>
      <c r="BV101">
        <v>0</v>
      </c>
      <c r="BW101">
        <v>0</v>
      </c>
      <c r="BX101">
        <v>0</v>
      </c>
      <c r="BY101">
        <v>0</v>
      </c>
      <c r="BZ101">
        <v>0</v>
      </c>
      <c r="CA101">
        <v>0</v>
      </c>
      <c r="CB101">
        <v>0</v>
      </c>
      <c r="CC101">
        <v>0</v>
      </c>
      <c r="CD101">
        <v>0</v>
      </c>
      <c r="CE101">
        <v>0</v>
      </c>
      <c r="CF101">
        <v>0</v>
      </c>
      <c r="CG101">
        <v>0</v>
      </c>
      <c r="CH101">
        <v>0</v>
      </c>
      <c r="CI101">
        <v>0</v>
      </c>
      <c r="CJ101">
        <v>0</v>
      </c>
      <c r="CK101">
        <v>0</v>
      </c>
      <c r="CL101">
        <v>0</v>
      </c>
      <c r="CM101">
        <v>0</v>
      </c>
      <c r="CN101">
        <v>0</v>
      </c>
      <c r="CO101">
        <v>0</v>
      </c>
      <c r="CP101">
        <v>0</v>
      </c>
      <c r="CQ101">
        <v>0</v>
      </c>
      <c r="CR101">
        <v>0</v>
      </c>
      <c r="CS101">
        <v>0</v>
      </c>
      <c r="CT101">
        <v>0</v>
      </c>
      <c r="CU101">
        <v>0</v>
      </c>
      <c r="CV101">
        <v>0</v>
      </c>
      <c r="CW101">
        <v>0</v>
      </c>
      <c r="CX101">
        <v>0</v>
      </c>
      <c r="CY101">
        <v>0</v>
      </c>
      <c r="CZ101">
        <v>0</v>
      </c>
      <c r="DA101">
        <v>0</v>
      </c>
      <c r="DB101">
        <v>0</v>
      </c>
      <c r="DC101">
        <v>0</v>
      </c>
      <c r="DD101">
        <v>0</v>
      </c>
      <c r="DE101">
        <v>0</v>
      </c>
      <c r="DF101">
        <v>0</v>
      </c>
      <c r="DG101">
        <v>0</v>
      </c>
      <c r="DH101">
        <v>0</v>
      </c>
      <c r="DI101">
        <v>0</v>
      </c>
      <c r="DJ101" s="1">
        <v>20400000</v>
      </c>
      <c r="DK101" s="1">
        <v>25300000</v>
      </c>
      <c r="DL101" s="1">
        <v>25000000</v>
      </c>
      <c r="DM101" s="1">
        <v>22500000</v>
      </c>
      <c r="DN101" s="1">
        <v>28600000</v>
      </c>
      <c r="DO101" s="1">
        <v>34400000</v>
      </c>
      <c r="DP101" s="1">
        <v>34800000</v>
      </c>
      <c r="DQ101" s="1">
        <v>35400000</v>
      </c>
      <c r="DR101">
        <v>411709</v>
      </c>
      <c r="DS101">
        <v>488871.7</v>
      </c>
      <c r="DT101">
        <v>547485.4</v>
      </c>
      <c r="DU101">
        <v>625736.30000000005</v>
      </c>
      <c r="DV101">
        <v>737917.1</v>
      </c>
      <c r="DW101">
        <v>809679.6</v>
      </c>
      <c r="DX101">
        <v>908011.9</v>
      </c>
      <c r="DY101">
        <v>1135814</v>
      </c>
      <c r="DZ101">
        <v>1055920</v>
      </c>
      <c r="EA101" s="1">
        <v>1120005</v>
      </c>
      <c r="EB101" s="1">
        <v>1657304</v>
      </c>
      <c r="EC101" s="1">
        <v>1780899</v>
      </c>
      <c r="ED101">
        <v>1896846</v>
      </c>
      <c r="EE101">
        <v>2132655</v>
      </c>
      <c r="EF101">
        <v>2715487</v>
      </c>
      <c r="EG101">
        <v>3045735</v>
      </c>
      <c r="EH101">
        <v>2719492</v>
      </c>
      <c r="EI101">
        <v>3351920</v>
      </c>
      <c r="EJ101">
        <v>3842650</v>
      </c>
      <c r="EK101">
        <v>3829560</v>
      </c>
      <c r="EL101">
        <v>5564772</v>
      </c>
      <c r="EM101">
        <v>7095839</v>
      </c>
      <c r="EN101">
        <v>0</v>
      </c>
      <c r="EO101">
        <v>0</v>
      </c>
      <c r="EP101">
        <v>0</v>
      </c>
      <c r="EQ101">
        <v>0</v>
      </c>
      <c r="ER101">
        <v>0</v>
      </c>
      <c r="ES101">
        <v>0</v>
      </c>
      <c r="ET101">
        <v>0</v>
      </c>
      <c r="EU101">
        <v>0</v>
      </c>
      <c r="EV101">
        <v>0</v>
      </c>
      <c r="EW101">
        <v>0</v>
      </c>
      <c r="EX101">
        <v>6535500</v>
      </c>
      <c r="EY101">
        <v>8333648</v>
      </c>
      <c r="EZ101">
        <v>9510614</v>
      </c>
      <c r="FA101">
        <v>8636697</v>
      </c>
      <c r="FB101">
        <v>0</v>
      </c>
      <c r="FC101">
        <v>0</v>
      </c>
      <c r="FD101">
        <v>0</v>
      </c>
      <c r="FE101">
        <v>0</v>
      </c>
      <c r="FF101">
        <v>0</v>
      </c>
      <c r="FG101">
        <v>0</v>
      </c>
      <c r="FH101">
        <v>0</v>
      </c>
      <c r="FI101">
        <v>0</v>
      </c>
    </row>
    <row r="102" spans="1:165" x14ac:dyDescent="0.25">
      <c r="A102">
        <v>1957</v>
      </c>
      <c r="B102">
        <v>70</v>
      </c>
      <c r="C102">
        <f t="shared" si="13"/>
        <v>197116605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  <c r="BI102">
        <v>0</v>
      </c>
      <c r="BJ102">
        <v>0</v>
      </c>
      <c r="BK102">
        <v>0</v>
      </c>
      <c r="BL102">
        <v>0</v>
      </c>
      <c r="BM102">
        <v>0</v>
      </c>
      <c r="BN102">
        <v>0</v>
      </c>
      <c r="BO102">
        <v>0</v>
      </c>
      <c r="BP102">
        <v>0</v>
      </c>
      <c r="BQ102">
        <v>0</v>
      </c>
      <c r="BR102">
        <v>0</v>
      </c>
      <c r="BS102">
        <v>0</v>
      </c>
      <c r="BT102">
        <v>0</v>
      </c>
      <c r="BU102">
        <v>0</v>
      </c>
      <c r="BV102">
        <v>0</v>
      </c>
      <c r="BW102">
        <v>0</v>
      </c>
      <c r="BX102">
        <v>0</v>
      </c>
      <c r="BY102">
        <v>0</v>
      </c>
      <c r="BZ102">
        <v>0</v>
      </c>
      <c r="CA102">
        <v>0</v>
      </c>
      <c r="CB102">
        <v>0</v>
      </c>
      <c r="CC102">
        <v>0</v>
      </c>
      <c r="CD102">
        <v>0</v>
      </c>
      <c r="CE102">
        <v>0</v>
      </c>
      <c r="CF102">
        <v>0</v>
      </c>
      <c r="CG102">
        <v>0</v>
      </c>
      <c r="CH102">
        <v>0</v>
      </c>
      <c r="CI102">
        <v>0</v>
      </c>
      <c r="CJ102">
        <v>0</v>
      </c>
      <c r="CK102">
        <v>0</v>
      </c>
      <c r="CL102">
        <v>0</v>
      </c>
      <c r="CM102">
        <v>0</v>
      </c>
      <c r="CN102">
        <v>0</v>
      </c>
      <c r="CO102">
        <v>0</v>
      </c>
      <c r="CP102">
        <v>0</v>
      </c>
      <c r="CQ102">
        <v>0</v>
      </c>
      <c r="CR102">
        <v>0</v>
      </c>
      <c r="CS102">
        <v>0</v>
      </c>
      <c r="CT102">
        <v>0</v>
      </c>
      <c r="CU102">
        <v>0</v>
      </c>
      <c r="CV102">
        <v>0</v>
      </c>
      <c r="CW102">
        <v>0</v>
      </c>
      <c r="CX102">
        <v>0</v>
      </c>
      <c r="CY102">
        <v>0</v>
      </c>
      <c r="CZ102">
        <v>0</v>
      </c>
      <c r="DA102">
        <v>0</v>
      </c>
      <c r="DB102">
        <v>0</v>
      </c>
      <c r="DC102">
        <v>0</v>
      </c>
      <c r="DD102">
        <v>0</v>
      </c>
      <c r="DE102">
        <v>0</v>
      </c>
      <c r="DF102">
        <v>0</v>
      </c>
      <c r="DG102">
        <v>0</v>
      </c>
      <c r="DH102">
        <v>0</v>
      </c>
      <c r="DI102">
        <v>0</v>
      </c>
      <c r="DJ102">
        <v>0</v>
      </c>
      <c r="DK102">
        <v>0</v>
      </c>
      <c r="DL102">
        <v>0</v>
      </c>
      <c r="DM102">
        <v>0</v>
      </c>
      <c r="DN102">
        <v>0</v>
      </c>
      <c r="DO102" s="1">
        <v>40400000</v>
      </c>
      <c r="DP102" s="1">
        <v>41000000</v>
      </c>
      <c r="DQ102" s="1">
        <v>41700000</v>
      </c>
      <c r="DR102">
        <v>484270.7</v>
      </c>
      <c r="DS102">
        <v>575033</v>
      </c>
      <c r="DT102">
        <v>643977</v>
      </c>
      <c r="DU102">
        <v>736019.3</v>
      </c>
      <c r="DV102">
        <v>867971.3</v>
      </c>
      <c r="DW102">
        <v>952381.7</v>
      </c>
      <c r="DX102">
        <v>1068045</v>
      </c>
      <c r="DY102">
        <v>1335996</v>
      </c>
      <c r="DZ102">
        <v>1242021</v>
      </c>
      <c r="EA102">
        <v>1317401</v>
      </c>
      <c r="EB102">
        <v>1949396</v>
      </c>
      <c r="EC102">
        <v>2094773</v>
      </c>
      <c r="ED102">
        <v>2231156</v>
      </c>
      <c r="EE102">
        <v>2508525</v>
      </c>
      <c r="EF102">
        <v>3194078</v>
      </c>
      <c r="EG102">
        <v>3582531</v>
      </c>
      <c r="EH102">
        <v>3198789</v>
      </c>
      <c r="EI102">
        <v>3942680</v>
      </c>
      <c r="EJ102">
        <v>4519898</v>
      </c>
      <c r="EK102">
        <v>4504502</v>
      </c>
      <c r="EL102">
        <v>6545536</v>
      </c>
      <c r="EM102">
        <v>8346446</v>
      </c>
      <c r="EN102">
        <v>9525219</v>
      </c>
      <c r="EO102">
        <v>8649960</v>
      </c>
      <c r="EP102">
        <v>0</v>
      </c>
      <c r="EQ102">
        <v>0</v>
      </c>
      <c r="ER102">
        <v>0</v>
      </c>
      <c r="ES102">
        <v>0</v>
      </c>
      <c r="ET102">
        <v>0</v>
      </c>
      <c r="EU102">
        <v>0</v>
      </c>
      <c r="EV102">
        <v>0</v>
      </c>
      <c r="EW102">
        <v>0</v>
      </c>
      <c r="EX102">
        <v>0</v>
      </c>
      <c r="EY102">
        <v>0</v>
      </c>
      <c r="EZ102">
        <v>0</v>
      </c>
      <c r="FA102">
        <v>0</v>
      </c>
      <c r="FB102">
        <v>0</v>
      </c>
      <c r="FC102">
        <v>0</v>
      </c>
      <c r="FD102">
        <v>0</v>
      </c>
      <c r="FE102">
        <v>0</v>
      </c>
      <c r="FF102">
        <v>0</v>
      </c>
      <c r="FG102">
        <v>0</v>
      </c>
      <c r="FH102">
        <v>0</v>
      </c>
      <c r="FI102">
        <v>0</v>
      </c>
    </row>
    <row r="103" spans="1:165" x14ac:dyDescent="0.25">
      <c r="A103">
        <v>1842</v>
      </c>
      <c r="B103">
        <v>80</v>
      </c>
      <c r="C103">
        <f t="shared" si="13"/>
        <v>6382427.2999999998</v>
      </c>
      <c r="D103">
        <v>138048.4</v>
      </c>
      <c r="E103">
        <v>140809.4</v>
      </c>
      <c r="F103">
        <v>143625.5</v>
      </c>
      <c r="G103">
        <v>146498.1</v>
      </c>
      <c r="H103">
        <v>149428</v>
      </c>
      <c r="I103">
        <v>152416.6</v>
      </c>
      <c r="J103">
        <v>155464.9</v>
      </c>
      <c r="K103">
        <v>158574.20000000001</v>
      </c>
      <c r="L103">
        <v>193151.3</v>
      </c>
      <c r="M103">
        <v>192061.1</v>
      </c>
      <c r="N103">
        <v>183016.6</v>
      </c>
      <c r="O103">
        <v>185410.4</v>
      </c>
      <c r="P103">
        <v>197197.5</v>
      </c>
      <c r="Q103">
        <v>201106.8</v>
      </c>
      <c r="R103">
        <v>191161.60000000001</v>
      </c>
      <c r="S103">
        <v>223185.2</v>
      </c>
      <c r="T103">
        <v>214077.6</v>
      </c>
      <c r="U103">
        <v>222553.9</v>
      </c>
      <c r="V103">
        <v>222184.5</v>
      </c>
      <c r="W103">
        <v>247997.7</v>
      </c>
      <c r="X103">
        <v>250076.79999999999</v>
      </c>
      <c r="Y103">
        <v>252256.2</v>
      </c>
      <c r="Z103">
        <v>269626.7</v>
      </c>
      <c r="AA103">
        <v>275362.3</v>
      </c>
      <c r="AB103">
        <v>268863.7</v>
      </c>
      <c r="AC103">
        <v>268178</v>
      </c>
      <c r="AD103">
        <v>275185</v>
      </c>
      <c r="AE103">
        <v>271033.09999999998</v>
      </c>
      <c r="AF103">
        <v>286944.8</v>
      </c>
      <c r="AG103">
        <v>306931.40000000002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  <c r="BI103">
        <v>0</v>
      </c>
      <c r="BJ103">
        <v>0</v>
      </c>
      <c r="BK103">
        <v>0</v>
      </c>
      <c r="BL103">
        <v>0</v>
      </c>
      <c r="BM103">
        <v>0</v>
      </c>
      <c r="BN103">
        <v>0</v>
      </c>
      <c r="BO103">
        <v>0</v>
      </c>
      <c r="BP103">
        <v>0</v>
      </c>
      <c r="BQ103">
        <v>0</v>
      </c>
      <c r="BR103">
        <v>0</v>
      </c>
      <c r="BS103">
        <v>0</v>
      </c>
      <c r="BT103">
        <v>0</v>
      </c>
      <c r="BU103">
        <v>0</v>
      </c>
      <c r="BV103">
        <v>0</v>
      </c>
      <c r="BW103">
        <v>0</v>
      </c>
      <c r="BX103">
        <v>0</v>
      </c>
      <c r="BY103">
        <v>0</v>
      </c>
      <c r="BZ103">
        <v>0</v>
      </c>
      <c r="CA103">
        <v>0</v>
      </c>
      <c r="CB103">
        <v>0</v>
      </c>
      <c r="CC103">
        <v>0</v>
      </c>
      <c r="CD103">
        <v>0</v>
      </c>
      <c r="CE103">
        <v>0</v>
      </c>
      <c r="CF103">
        <v>0</v>
      </c>
      <c r="CG103">
        <v>0</v>
      </c>
      <c r="CH103">
        <v>0</v>
      </c>
      <c r="CI103">
        <v>0</v>
      </c>
      <c r="CJ103">
        <v>0</v>
      </c>
      <c r="CK103">
        <v>0</v>
      </c>
      <c r="CL103">
        <v>0</v>
      </c>
      <c r="CM103">
        <v>0</v>
      </c>
      <c r="CN103">
        <v>0</v>
      </c>
      <c r="CO103">
        <v>0</v>
      </c>
      <c r="CP103">
        <v>0</v>
      </c>
      <c r="CQ103">
        <v>0</v>
      </c>
      <c r="CR103">
        <v>0</v>
      </c>
      <c r="CS103">
        <v>0</v>
      </c>
      <c r="CT103">
        <v>0</v>
      </c>
      <c r="CU103">
        <v>0</v>
      </c>
      <c r="CV103">
        <v>0</v>
      </c>
      <c r="CW103">
        <v>0</v>
      </c>
      <c r="CX103">
        <v>0</v>
      </c>
      <c r="CY103">
        <v>0</v>
      </c>
      <c r="CZ103">
        <v>0</v>
      </c>
      <c r="DA103">
        <v>0</v>
      </c>
      <c r="DB103">
        <v>0</v>
      </c>
      <c r="DC103">
        <v>0</v>
      </c>
      <c r="DD103">
        <v>0</v>
      </c>
      <c r="DE103">
        <v>0</v>
      </c>
      <c r="DF103">
        <v>0</v>
      </c>
      <c r="DG103">
        <v>0</v>
      </c>
      <c r="DH103">
        <v>0</v>
      </c>
      <c r="DI103">
        <v>0</v>
      </c>
      <c r="DJ103">
        <v>0</v>
      </c>
      <c r="DK103">
        <v>0</v>
      </c>
      <c r="DL103">
        <v>0</v>
      </c>
      <c r="DM103">
        <v>0</v>
      </c>
      <c r="DN103">
        <v>0</v>
      </c>
      <c r="DO103">
        <v>0</v>
      </c>
      <c r="DP103">
        <v>0</v>
      </c>
      <c r="DQ103">
        <v>0</v>
      </c>
      <c r="DR103">
        <v>0</v>
      </c>
      <c r="DS103">
        <v>0</v>
      </c>
      <c r="DT103">
        <v>0</v>
      </c>
      <c r="DU103">
        <v>0</v>
      </c>
      <c r="DV103">
        <v>0</v>
      </c>
      <c r="DW103">
        <v>0</v>
      </c>
      <c r="DX103">
        <v>0</v>
      </c>
      <c r="DY103">
        <v>0</v>
      </c>
      <c r="DZ103">
        <v>0</v>
      </c>
      <c r="EA103">
        <v>0</v>
      </c>
      <c r="EB103">
        <v>0</v>
      </c>
      <c r="EC103">
        <v>0</v>
      </c>
      <c r="ED103">
        <v>0</v>
      </c>
      <c r="EE103">
        <v>0</v>
      </c>
      <c r="EF103">
        <v>0</v>
      </c>
      <c r="EG103">
        <v>0</v>
      </c>
      <c r="EH103">
        <v>0</v>
      </c>
      <c r="EI103">
        <v>0</v>
      </c>
      <c r="EJ103">
        <v>0</v>
      </c>
      <c r="EK103">
        <v>0</v>
      </c>
      <c r="EL103">
        <v>0</v>
      </c>
      <c r="EM103">
        <v>0</v>
      </c>
      <c r="EN103">
        <v>0</v>
      </c>
      <c r="EO103">
        <v>0</v>
      </c>
      <c r="EP103">
        <v>0</v>
      </c>
      <c r="EQ103">
        <v>0</v>
      </c>
      <c r="ER103">
        <v>0</v>
      </c>
      <c r="ES103">
        <v>0</v>
      </c>
      <c r="ET103">
        <v>0</v>
      </c>
      <c r="EU103">
        <v>0</v>
      </c>
      <c r="EV103">
        <v>0</v>
      </c>
      <c r="EW103">
        <v>0</v>
      </c>
      <c r="EX103">
        <v>0</v>
      </c>
      <c r="EY103">
        <v>0</v>
      </c>
      <c r="EZ103">
        <v>0</v>
      </c>
      <c r="FA103">
        <v>0</v>
      </c>
      <c r="FB103">
        <v>0</v>
      </c>
      <c r="FC103">
        <v>0</v>
      </c>
      <c r="FD103">
        <v>0</v>
      </c>
      <c r="FE103">
        <v>0</v>
      </c>
      <c r="FF103">
        <v>0</v>
      </c>
      <c r="FG103">
        <v>0</v>
      </c>
      <c r="FH103">
        <v>0</v>
      </c>
      <c r="FI103">
        <v>0</v>
      </c>
    </row>
    <row r="104" spans="1:165" x14ac:dyDescent="0.25">
      <c r="A104">
        <v>1847</v>
      </c>
      <c r="B104">
        <v>80</v>
      </c>
      <c r="C104">
        <f t="shared" si="13"/>
        <v>7338328.1000000015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152824.4</v>
      </c>
      <c r="J104">
        <v>155880.9</v>
      </c>
      <c r="K104">
        <v>158998.6</v>
      </c>
      <c r="L104">
        <v>193668.2</v>
      </c>
      <c r="M104">
        <v>192575</v>
      </c>
      <c r="N104">
        <v>183506.3</v>
      </c>
      <c r="O104">
        <v>185906.6</v>
      </c>
      <c r="P104">
        <v>197725.2</v>
      </c>
      <c r="Q104">
        <v>201644.9</v>
      </c>
      <c r="R104">
        <v>191673.2</v>
      </c>
      <c r="S104">
        <v>223782.39999999999</v>
      </c>
      <c r="T104">
        <v>214650.4</v>
      </c>
      <c r="U104">
        <v>223149.4</v>
      </c>
      <c r="V104">
        <v>222779</v>
      </c>
      <c r="W104">
        <v>248661.4</v>
      </c>
      <c r="X104">
        <v>250746</v>
      </c>
      <c r="Y104">
        <v>252931.20000000001</v>
      </c>
      <c r="Z104">
        <v>270348.2</v>
      </c>
      <c r="AA104">
        <v>276099.20000000001</v>
      </c>
      <c r="AB104">
        <v>269583.09999999998</v>
      </c>
      <c r="AC104">
        <v>268895.59999999998</v>
      </c>
      <c r="AD104">
        <v>275921.40000000002</v>
      </c>
      <c r="AE104">
        <v>271758.40000000002</v>
      </c>
      <c r="AF104">
        <v>287712.7</v>
      </c>
      <c r="AG104">
        <v>307752.7</v>
      </c>
      <c r="AH104">
        <v>324603.2</v>
      </c>
      <c r="AI104">
        <v>337905.4</v>
      </c>
      <c r="AJ104">
        <v>342429.7</v>
      </c>
      <c r="AK104">
        <v>335367.8</v>
      </c>
      <c r="AL104">
        <v>318847.59999999998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  <c r="BI104">
        <v>0</v>
      </c>
      <c r="BJ104">
        <v>0</v>
      </c>
      <c r="BK104">
        <v>0</v>
      </c>
      <c r="BL104">
        <v>0</v>
      </c>
      <c r="BM104">
        <v>0</v>
      </c>
      <c r="BN104">
        <v>0</v>
      </c>
      <c r="BO104">
        <v>0</v>
      </c>
      <c r="BP104">
        <v>0</v>
      </c>
      <c r="BQ104">
        <v>0</v>
      </c>
      <c r="BR104">
        <v>0</v>
      </c>
      <c r="BS104">
        <v>0</v>
      </c>
      <c r="BT104">
        <v>0</v>
      </c>
      <c r="BU104">
        <v>0</v>
      </c>
      <c r="BV104">
        <v>0</v>
      </c>
      <c r="BW104">
        <v>0</v>
      </c>
      <c r="BX104">
        <v>0</v>
      </c>
      <c r="BY104">
        <v>0</v>
      </c>
      <c r="BZ104">
        <v>0</v>
      </c>
      <c r="CA104">
        <v>0</v>
      </c>
      <c r="CB104">
        <v>0</v>
      </c>
      <c r="CC104">
        <v>0</v>
      </c>
      <c r="CD104">
        <v>0</v>
      </c>
      <c r="CE104">
        <v>0</v>
      </c>
      <c r="CF104">
        <v>0</v>
      </c>
      <c r="CG104">
        <v>0</v>
      </c>
      <c r="CH104">
        <v>0</v>
      </c>
      <c r="CI104">
        <v>0</v>
      </c>
      <c r="CJ104">
        <v>0</v>
      </c>
      <c r="CK104">
        <v>0</v>
      </c>
      <c r="CL104">
        <v>0</v>
      </c>
      <c r="CM104">
        <v>0</v>
      </c>
      <c r="CN104">
        <v>0</v>
      </c>
      <c r="CO104">
        <v>0</v>
      </c>
      <c r="CP104">
        <v>0</v>
      </c>
      <c r="CQ104">
        <v>0</v>
      </c>
      <c r="CR104">
        <v>0</v>
      </c>
      <c r="CS104">
        <v>0</v>
      </c>
      <c r="CT104">
        <v>0</v>
      </c>
      <c r="CU104">
        <v>0</v>
      </c>
      <c r="CV104">
        <v>0</v>
      </c>
      <c r="CW104">
        <v>0</v>
      </c>
      <c r="CX104">
        <v>0</v>
      </c>
      <c r="CY104">
        <v>0</v>
      </c>
      <c r="CZ104">
        <v>0</v>
      </c>
      <c r="DA104">
        <v>0</v>
      </c>
      <c r="DB104">
        <v>0</v>
      </c>
      <c r="DC104">
        <v>0</v>
      </c>
      <c r="DD104">
        <v>0</v>
      </c>
      <c r="DE104">
        <v>0</v>
      </c>
      <c r="DF104">
        <v>0</v>
      </c>
      <c r="DG104">
        <v>0</v>
      </c>
      <c r="DH104">
        <v>0</v>
      </c>
      <c r="DI104">
        <v>0</v>
      </c>
      <c r="DJ104">
        <v>0</v>
      </c>
      <c r="DK104">
        <v>0</v>
      </c>
      <c r="DL104">
        <v>0</v>
      </c>
      <c r="DM104">
        <v>0</v>
      </c>
      <c r="DN104">
        <v>0</v>
      </c>
      <c r="DO104">
        <v>0</v>
      </c>
      <c r="DP104">
        <v>0</v>
      </c>
      <c r="DQ104">
        <v>0</v>
      </c>
      <c r="DR104">
        <v>0</v>
      </c>
      <c r="DS104">
        <v>0</v>
      </c>
      <c r="DT104">
        <v>0</v>
      </c>
      <c r="DU104">
        <v>0</v>
      </c>
      <c r="DV104">
        <v>0</v>
      </c>
      <c r="DW104">
        <v>0</v>
      </c>
      <c r="DX104">
        <v>0</v>
      </c>
      <c r="DY104">
        <v>0</v>
      </c>
      <c r="DZ104">
        <v>0</v>
      </c>
      <c r="EA104">
        <v>0</v>
      </c>
      <c r="EB104">
        <v>0</v>
      </c>
      <c r="EC104">
        <v>0</v>
      </c>
      <c r="ED104">
        <v>0</v>
      </c>
      <c r="EE104">
        <v>0</v>
      </c>
      <c r="EF104">
        <v>0</v>
      </c>
      <c r="EG104">
        <v>0</v>
      </c>
      <c r="EH104">
        <v>0</v>
      </c>
      <c r="EI104">
        <v>0</v>
      </c>
      <c r="EJ104">
        <v>0</v>
      </c>
      <c r="EK104">
        <v>0</v>
      </c>
      <c r="EL104">
        <v>0</v>
      </c>
      <c r="EM104">
        <v>0</v>
      </c>
      <c r="EN104">
        <v>0</v>
      </c>
      <c r="EO104">
        <v>0</v>
      </c>
      <c r="EP104">
        <v>0</v>
      </c>
      <c r="EQ104">
        <v>0</v>
      </c>
      <c r="ER104">
        <v>0</v>
      </c>
      <c r="ES104">
        <v>0</v>
      </c>
      <c r="ET104">
        <v>0</v>
      </c>
      <c r="EU104">
        <v>0</v>
      </c>
      <c r="EV104">
        <v>0</v>
      </c>
      <c r="EW104">
        <v>0</v>
      </c>
      <c r="EX104">
        <v>0</v>
      </c>
      <c r="EY104">
        <v>0</v>
      </c>
      <c r="EZ104">
        <v>0</v>
      </c>
      <c r="FA104">
        <v>0</v>
      </c>
      <c r="FB104">
        <v>0</v>
      </c>
      <c r="FC104">
        <v>0</v>
      </c>
      <c r="FD104">
        <v>0</v>
      </c>
      <c r="FE104">
        <v>0</v>
      </c>
      <c r="FF104">
        <v>0</v>
      </c>
      <c r="FG104">
        <v>0</v>
      </c>
      <c r="FH104">
        <v>0</v>
      </c>
      <c r="FI104">
        <v>0</v>
      </c>
    </row>
    <row r="105" spans="1:165" x14ac:dyDescent="0.25">
      <c r="A105">
        <v>1852</v>
      </c>
      <c r="B105">
        <v>80</v>
      </c>
      <c r="C105">
        <f t="shared" si="13"/>
        <v>9665520.1000000015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221450.3</v>
      </c>
      <c r="O105">
        <v>224346.9</v>
      </c>
      <c r="P105">
        <v>238609.2</v>
      </c>
      <c r="Q105">
        <v>243339.5</v>
      </c>
      <c r="R105">
        <v>231305.8</v>
      </c>
      <c r="S105">
        <v>270054.40000000002</v>
      </c>
      <c r="T105">
        <v>259034.1</v>
      </c>
      <c r="U105">
        <v>269290.5</v>
      </c>
      <c r="V105">
        <v>268843.5</v>
      </c>
      <c r="W105">
        <v>300077.59999999998</v>
      </c>
      <c r="X105">
        <v>302593.2</v>
      </c>
      <c r="Y105">
        <v>305230.3</v>
      </c>
      <c r="Z105">
        <v>326248.7</v>
      </c>
      <c r="AA105">
        <v>333188.8</v>
      </c>
      <c r="AB105">
        <v>325325.40000000002</v>
      </c>
      <c r="AC105">
        <v>324495.7</v>
      </c>
      <c r="AD105">
        <v>332974.2</v>
      </c>
      <c r="AE105">
        <v>327950.40000000002</v>
      </c>
      <c r="AF105">
        <v>347203.7</v>
      </c>
      <c r="AG105">
        <v>371387.4</v>
      </c>
      <c r="AH105">
        <v>391722.1</v>
      </c>
      <c r="AI105">
        <v>407774.8</v>
      </c>
      <c r="AJ105">
        <v>413234.6</v>
      </c>
      <c r="AK105">
        <v>404712.5</v>
      </c>
      <c r="AL105">
        <v>384776.4</v>
      </c>
      <c r="AM105">
        <v>373068.9</v>
      </c>
      <c r="AN105">
        <v>371502.1</v>
      </c>
      <c r="AO105">
        <v>372043.1</v>
      </c>
      <c r="AP105">
        <v>364928.2</v>
      </c>
      <c r="AQ105">
        <v>358807.8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0</v>
      </c>
      <c r="BI105">
        <v>0</v>
      </c>
      <c r="BJ105">
        <v>0</v>
      </c>
      <c r="BK105">
        <v>0</v>
      </c>
      <c r="BL105">
        <v>0</v>
      </c>
      <c r="BM105">
        <v>0</v>
      </c>
      <c r="BN105">
        <v>0</v>
      </c>
      <c r="BO105">
        <v>0</v>
      </c>
      <c r="BP105">
        <v>0</v>
      </c>
      <c r="BQ105">
        <v>0</v>
      </c>
      <c r="BR105">
        <v>0</v>
      </c>
      <c r="BS105">
        <v>0</v>
      </c>
      <c r="BT105">
        <v>0</v>
      </c>
      <c r="BU105">
        <v>0</v>
      </c>
      <c r="BV105">
        <v>0</v>
      </c>
      <c r="BW105">
        <v>0</v>
      </c>
      <c r="BX105">
        <v>0</v>
      </c>
      <c r="BY105">
        <v>0</v>
      </c>
      <c r="BZ105">
        <v>0</v>
      </c>
      <c r="CA105">
        <v>0</v>
      </c>
      <c r="CB105">
        <v>0</v>
      </c>
      <c r="CC105">
        <v>0</v>
      </c>
      <c r="CD105">
        <v>0</v>
      </c>
      <c r="CE105">
        <v>0</v>
      </c>
      <c r="CF105">
        <v>0</v>
      </c>
      <c r="CG105">
        <v>0</v>
      </c>
      <c r="CH105">
        <v>0</v>
      </c>
      <c r="CI105">
        <v>0</v>
      </c>
      <c r="CJ105">
        <v>0</v>
      </c>
      <c r="CK105">
        <v>0</v>
      </c>
      <c r="CL105">
        <v>0</v>
      </c>
      <c r="CM105">
        <v>0</v>
      </c>
      <c r="CN105">
        <v>0</v>
      </c>
      <c r="CO105">
        <v>0</v>
      </c>
      <c r="CP105">
        <v>0</v>
      </c>
      <c r="CQ105">
        <v>0</v>
      </c>
      <c r="CR105">
        <v>0</v>
      </c>
      <c r="CS105">
        <v>0</v>
      </c>
      <c r="CT105">
        <v>0</v>
      </c>
      <c r="CU105">
        <v>0</v>
      </c>
      <c r="CV105">
        <v>0</v>
      </c>
      <c r="CW105">
        <v>0</v>
      </c>
      <c r="CX105">
        <v>0</v>
      </c>
      <c r="CY105">
        <v>0</v>
      </c>
      <c r="CZ105">
        <v>0</v>
      </c>
      <c r="DA105">
        <v>0</v>
      </c>
      <c r="DB105">
        <v>0</v>
      </c>
      <c r="DC105">
        <v>0</v>
      </c>
      <c r="DD105">
        <v>0</v>
      </c>
      <c r="DE105">
        <v>0</v>
      </c>
      <c r="DF105">
        <v>0</v>
      </c>
      <c r="DG105">
        <v>0</v>
      </c>
      <c r="DH105">
        <v>0</v>
      </c>
      <c r="DI105">
        <v>0</v>
      </c>
      <c r="DJ105">
        <v>0</v>
      </c>
      <c r="DK105">
        <v>0</v>
      </c>
      <c r="DL105">
        <v>0</v>
      </c>
      <c r="DM105">
        <v>0</v>
      </c>
      <c r="DN105">
        <v>0</v>
      </c>
      <c r="DO105">
        <v>0</v>
      </c>
      <c r="DP105">
        <v>0</v>
      </c>
      <c r="DQ105">
        <v>0</v>
      </c>
      <c r="DR105">
        <v>0</v>
      </c>
      <c r="DS105">
        <v>0</v>
      </c>
      <c r="DT105">
        <v>0</v>
      </c>
      <c r="DU105">
        <v>0</v>
      </c>
      <c r="DV105">
        <v>0</v>
      </c>
      <c r="DW105">
        <v>0</v>
      </c>
      <c r="DX105">
        <v>0</v>
      </c>
      <c r="DY105">
        <v>0</v>
      </c>
      <c r="DZ105">
        <v>0</v>
      </c>
      <c r="EA105">
        <v>0</v>
      </c>
      <c r="EB105">
        <v>0</v>
      </c>
      <c r="EC105">
        <v>0</v>
      </c>
      <c r="ED105">
        <v>0</v>
      </c>
      <c r="EE105">
        <v>0</v>
      </c>
      <c r="EF105">
        <v>0</v>
      </c>
      <c r="EG105">
        <v>0</v>
      </c>
      <c r="EH105">
        <v>0</v>
      </c>
      <c r="EI105">
        <v>0</v>
      </c>
      <c r="EJ105">
        <v>0</v>
      </c>
      <c r="EK105">
        <v>0</v>
      </c>
      <c r="EL105">
        <v>0</v>
      </c>
      <c r="EM105">
        <v>0</v>
      </c>
      <c r="EN105">
        <v>0</v>
      </c>
      <c r="EO105">
        <v>0</v>
      </c>
      <c r="EP105">
        <v>0</v>
      </c>
      <c r="EQ105">
        <v>0</v>
      </c>
      <c r="ER105">
        <v>0</v>
      </c>
      <c r="ES105">
        <v>0</v>
      </c>
      <c r="ET105">
        <v>0</v>
      </c>
      <c r="EU105">
        <v>0</v>
      </c>
      <c r="EV105">
        <v>0</v>
      </c>
      <c r="EW105">
        <v>0</v>
      </c>
      <c r="EX105">
        <v>0</v>
      </c>
      <c r="EY105">
        <v>0</v>
      </c>
      <c r="EZ105">
        <v>0</v>
      </c>
      <c r="FA105">
        <v>0</v>
      </c>
      <c r="FB105">
        <v>0</v>
      </c>
      <c r="FC105">
        <v>0</v>
      </c>
      <c r="FD105">
        <v>0</v>
      </c>
      <c r="FE105">
        <v>0</v>
      </c>
      <c r="FF105">
        <v>0</v>
      </c>
      <c r="FG105">
        <v>0</v>
      </c>
      <c r="FH105">
        <v>0</v>
      </c>
      <c r="FI105">
        <v>0</v>
      </c>
    </row>
    <row r="106" spans="1:165" x14ac:dyDescent="0.25">
      <c r="A106">
        <v>1857</v>
      </c>
      <c r="B106">
        <v>80</v>
      </c>
      <c r="C106">
        <f t="shared" si="13"/>
        <v>14268124.800000003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367304.7</v>
      </c>
      <c r="T106">
        <v>352316</v>
      </c>
      <c r="U106">
        <v>366265.8</v>
      </c>
      <c r="V106">
        <v>365657.8</v>
      </c>
      <c r="W106">
        <v>408139.8</v>
      </c>
      <c r="X106">
        <v>411561.3</v>
      </c>
      <c r="Y106">
        <v>415148</v>
      </c>
      <c r="Z106">
        <v>443735.4</v>
      </c>
      <c r="AA106">
        <v>453174.8</v>
      </c>
      <c r="AB106">
        <v>442479.7</v>
      </c>
      <c r="AC106">
        <v>441351.2</v>
      </c>
      <c r="AD106">
        <v>452882.9</v>
      </c>
      <c r="AE106">
        <v>446050</v>
      </c>
      <c r="AF106">
        <v>472236.6</v>
      </c>
      <c r="AG106">
        <v>505129.2</v>
      </c>
      <c r="AH106">
        <v>532786.69999999995</v>
      </c>
      <c r="AI106">
        <v>554620.19999999995</v>
      </c>
      <c r="AJ106">
        <v>562046.19999999995</v>
      </c>
      <c r="AK106">
        <v>550455.1</v>
      </c>
      <c r="AL106">
        <v>523339.8</v>
      </c>
      <c r="AM106">
        <v>507416.2</v>
      </c>
      <c r="AN106">
        <v>505285.3</v>
      </c>
      <c r="AO106">
        <v>506021.1</v>
      </c>
      <c r="AP106">
        <v>496343.9</v>
      </c>
      <c r="AQ106">
        <v>488019.5</v>
      </c>
      <c r="AR106">
        <v>489960.4</v>
      </c>
      <c r="AS106">
        <v>537762.30000000005</v>
      </c>
      <c r="AT106">
        <v>555298.80000000005</v>
      </c>
      <c r="AU106">
        <v>557586.4</v>
      </c>
      <c r="AV106">
        <v>557749.69999999995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  <c r="BI106">
        <v>0</v>
      </c>
      <c r="BJ106">
        <v>0</v>
      </c>
      <c r="BK106">
        <v>0</v>
      </c>
      <c r="BL106">
        <v>0</v>
      </c>
      <c r="BM106">
        <v>0</v>
      </c>
      <c r="BN106">
        <v>0</v>
      </c>
      <c r="BO106">
        <v>0</v>
      </c>
      <c r="BP106">
        <v>0</v>
      </c>
      <c r="BQ106">
        <v>0</v>
      </c>
      <c r="BR106">
        <v>0</v>
      </c>
      <c r="BS106">
        <v>0</v>
      </c>
      <c r="BT106">
        <v>0</v>
      </c>
      <c r="BU106">
        <v>0</v>
      </c>
      <c r="BV106">
        <v>0</v>
      </c>
      <c r="BW106">
        <v>0</v>
      </c>
      <c r="BX106">
        <v>0</v>
      </c>
      <c r="BY106">
        <v>0</v>
      </c>
      <c r="BZ106">
        <v>0</v>
      </c>
      <c r="CA106">
        <v>0</v>
      </c>
      <c r="CB106">
        <v>0</v>
      </c>
      <c r="CC106">
        <v>0</v>
      </c>
      <c r="CD106">
        <v>0</v>
      </c>
      <c r="CE106">
        <v>0</v>
      </c>
      <c r="CF106">
        <v>0</v>
      </c>
      <c r="CG106">
        <v>0</v>
      </c>
      <c r="CH106">
        <v>0</v>
      </c>
      <c r="CI106">
        <v>0</v>
      </c>
      <c r="CJ106">
        <v>0</v>
      </c>
      <c r="CK106">
        <v>0</v>
      </c>
      <c r="CL106">
        <v>0</v>
      </c>
      <c r="CM106">
        <v>0</v>
      </c>
      <c r="CN106">
        <v>0</v>
      </c>
      <c r="CO106">
        <v>0</v>
      </c>
      <c r="CP106">
        <v>0</v>
      </c>
      <c r="CQ106">
        <v>0</v>
      </c>
      <c r="CR106">
        <v>0</v>
      </c>
      <c r="CS106">
        <v>0</v>
      </c>
      <c r="CT106">
        <v>0</v>
      </c>
      <c r="CU106">
        <v>0</v>
      </c>
      <c r="CV106">
        <v>0</v>
      </c>
      <c r="CW106">
        <v>0</v>
      </c>
      <c r="CX106">
        <v>0</v>
      </c>
      <c r="CY106">
        <v>0</v>
      </c>
      <c r="CZ106">
        <v>0</v>
      </c>
      <c r="DA106">
        <v>0</v>
      </c>
      <c r="DB106">
        <v>0</v>
      </c>
      <c r="DC106">
        <v>0</v>
      </c>
      <c r="DD106">
        <v>0</v>
      </c>
      <c r="DE106">
        <v>0</v>
      </c>
      <c r="DF106">
        <v>0</v>
      </c>
      <c r="DG106">
        <v>0</v>
      </c>
      <c r="DH106">
        <v>0</v>
      </c>
      <c r="DI106">
        <v>0</v>
      </c>
      <c r="DJ106">
        <v>0</v>
      </c>
      <c r="DK106">
        <v>0</v>
      </c>
      <c r="DL106">
        <v>0</v>
      </c>
      <c r="DM106">
        <v>0</v>
      </c>
      <c r="DN106">
        <v>0</v>
      </c>
      <c r="DO106">
        <v>0</v>
      </c>
      <c r="DP106">
        <v>0</v>
      </c>
      <c r="DQ106">
        <v>0</v>
      </c>
      <c r="DR106">
        <v>0</v>
      </c>
      <c r="DS106">
        <v>0</v>
      </c>
      <c r="DT106">
        <v>0</v>
      </c>
      <c r="DU106">
        <v>0</v>
      </c>
      <c r="DV106">
        <v>0</v>
      </c>
      <c r="DW106">
        <v>0</v>
      </c>
      <c r="DX106">
        <v>0</v>
      </c>
      <c r="DY106">
        <v>0</v>
      </c>
      <c r="DZ106">
        <v>0</v>
      </c>
      <c r="EA106">
        <v>0</v>
      </c>
      <c r="EB106">
        <v>0</v>
      </c>
      <c r="EC106">
        <v>0</v>
      </c>
      <c r="ED106">
        <v>0</v>
      </c>
      <c r="EE106">
        <v>0</v>
      </c>
      <c r="EF106">
        <v>0</v>
      </c>
      <c r="EG106">
        <v>0</v>
      </c>
      <c r="EH106">
        <v>0</v>
      </c>
      <c r="EI106">
        <v>0</v>
      </c>
      <c r="EJ106">
        <v>0</v>
      </c>
      <c r="EK106">
        <v>0</v>
      </c>
      <c r="EL106">
        <v>0</v>
      </c>
      <c r="EM106">
        <v>0</v>
      </c>
      <c r="EN106">
        <v>0</v>
      </c>
      <c r="EO106">
        <v>0</v>
      </c>
      <c r="EP106">
        <v>0</v>
      </c>
      <c r="EQ106">
        <v>0</v>
      </c>
      <c r="ER106">
        <v>0</v>
      </c>
      <c r="ES106">
        <v>0</v>
      </c>
      <c r="ET106">
        <v>0</v>
      </c>
      <c r="EU106">
        <v>0</v>
      </c>
      <c r="EV106">
        <v>0</v>
      </c>
      <c r="EW106">
        <v>0</v>
      </c>
      <c r="EX106">
        <v>0</v>
      </c>
      <c r="EY106">
        <v>0</v>
      </c>
      <c r="EZ106">
        <v>0</v>
      </c>
      <c r="FA106">
        <v>0</v>
      </c>
      <c r="FB106">
        <v>0</v>
      </c>
      <c r="FC106">
        <v>0</v>
      </c>
      <c r="FD106">
        <v>0</v>
      </c>
      <c r="FE106">
        <v>0</v>
      </c>
      <c r="FF106">
        <v>0</v>
      </c>
      <c r="FG106">
        <v>0</v>
      </c>
      <c r="FH106">
        <v>0</v>
      </c>
      <c r="FI106">
        <v>0</v>
      </c>
    </row>
    <row r="107" spans="1:165" x14ac:dyDescent="0.25">
      <c r="A107">
        <v>1862</v>
      </c>
      <c r="B107">
        <v>80</v>
      </c>
      <c r="C107">
        <f t="shared" si="13"/>
        <v>21820472.799999997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589307.30000000005</v>
      </c>
      <c r="Y107">
        <v>594443.1</v>
      </c>
      <c r="Z107">
        <v>635376.80000000005</v>
      </c>
      <c r="AA107">
        <v>648892.9</v>
      </c>
      <c r="AB107">
        <v>633578.80000000005</v>
      </c>
      <c r="AC107">
        <v>631962.9</v>
      </c>
      <c r="AD107">
        <v>648475</v>
      </c>
      <c r="AE107">
        <v>638691</v>
      </c>
      <c r="AF107">
        <v>676187.1</v>
      </c>
      <c r="AG107">
        <v>723285.5</v>
      </c>
      <c r="AH107">
        <v>762887.8</v>
      </c>
      <c r="AI107">
        <v>794150.8</v>
      </c>
      <c r="AJ107">
        <v>804784</v>
      </c>
      <c r="AK107">
        <v>788186.9</v>
      </c>
      <c r="AL107">
        <v>749360.9</v>
      </c>
      <c r="AM107">
        <v>726560.2</v>
      </c>
      <c r="AN107">
        <v>723509</v>
      </c>
      <c r="AO107">
        <v>724562.6</v>
      </c>
      <c r="AP107">
        <v>710706.1</v>
      </c>
      <c r="AQ107">
        <v>698786.4</v>
      </c>
      <c r="AR107">
        <v>701565.6</v>
      </c>
      <c r="AS107">
        <v>770012.2</v>
      </c>
      <c r="AT107">
        <v>795122.5</v>
      </c>
      <c r="AU107">
        <v>798398.1</v>
      </c>
      <c r="AV107">
        <v>798632</v>
      </c>
      <c r="AW107">
        <v>822629.9</v>
      </c>
      <c r="AX107">
        <v>828288.9</v>
      </c>
      <c r="AY107">
        <v>821497.8</v>
      </c>
      <c r="AZ107">
        <v>789667.5</v>
      </c>
      <c r="BA107">
        <v>790963.19999999995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0</v>
      </c>
      <c r="BI107">
        <v>0</v>
      </c>
      <c r="BJ107">
        <v>0</v>
      </c>
      <c r="BK107">
        <v>0</v>
      </c>
      <c r="BL107">
        <v>0</v>
      </c>
      <c r="BM107">
        <v>0</v>
      </c>
      <c r="BN107">
        <v>0</v>
      </c>
      <c r="BO107">
        <v>0</v>
      </c>
      <c r="BP107">
        <v>0</v>
      </c>
      <c r="BQ107">
        <v>0</v>
      </c>
      <c r="BR107">
        <v>0</v>
      </c>
      <c r="BS107">
        <v>0</v>
      </c>
      <c r="BT107">
        <v>0</v>
      </c>
      <c r="BU107">
        <v>0</v>
      </c>
      <c r="BV107">
        <v>0</v>
      </c>
      <c r="BW107">
        <v>0</v>
      </c>
      <c r="BX107">
        <v>0</v>
      </c>
      <c r="BY107">
        <v>0</v>
      </c>
      <c r="BZ107">
        <v>0</v>
      </c>
      <c r="CA107">
        <v>0</v>
      </c>
      <c r="CB107">
        <v>0</v>
      </c>
      <c r="CC107">
        <v>0</v>
      </c>
      <c r="CD107">
        <v>0</v>
      </c>
      <c r="CE107">
        <v>0</v>
      </c>
      <c r="CF107">
        <v>0</v>
      </c>
      <c r="CG107">
        <v>0</v>
      </c>
      <c r="CH107">
        <v>0</v>
      </c>
      <c r="CI107">
        <v>0</v>
      </c>
      <c r="CJ107">
        <v>0</v>
      </c>
      <c r="CK107">
        <v>0</v>
      </c>
      <c r="CL107">
        <v>0</v>
      </c>
      <c r="CM107">
        <v>0</v>
      </c>
      <c r="CN107">
        <v>0</v>
      </c>
      <c r="CO107">
        <v>0</v>
      </c>
      <c r="CP107">
        <v>0</v>
      </c>
      <c r="CQ107">
        <v>0</v>
      </c>
      <c r="CR107">
        <v>0</v>
      </c>
      <c r="CS107">
        <v>0</v>
      </c>
      <c r="CT107">
        <v>0</v>
      </c>
      <c r="CU107">
        <v>0</v>
      </c>
      <c r="CV107">
        <v>0</v>
      </c>
      <c r="CW107">
        <v>0</v>
      </c>
      <c r="CX107">
        <v>0</v>
      </c>
      <c r="CY107">
        <v>0</v>
      </c>
      <c r="CZ107">
        <v>0</v>
      </c>
      <c r="DA107">
        <v>0</v>
      </c>
      <c r="DB107">
        <v>0</v>
      </c>
      <c r="DC107">
        <v>0</v>
      </c>
      <c r="DD107">
        <v>0</v>
      </c>
      <c r="DE107">
        <v>0</v>
      </c>
      <c r="DF107">
        <v>0</v>
      </c>
      <c r="DG107">
        <v>0</v>
      </c>
      <c r="DH107">
        <v>0</v>
      </c>
      <c r="DI107">
        <v>0</v>
      </c>
      <c r="DJ107">
        <v>0</v>
      </c>
      <c r="DK107">
        <v>0</v>
      </c>
      <c r="DL107">
        <v>0</v>
      </c>
      <c r="DM107">
        <v>0</v>
      </c>
      <c r="DN107">
        <v>0</v>
      </c>
      <c r="DO107">
        <v>0</v>
      </c>
      <c r="DP107">
        <v>0</v>
      </c>
      <c r="DQ107">
        <v>0</v>
      </c>
      <c r="DR107">
        <v>0</v>
      </c>
      <c r="DS107">
        <v>0</v>
      </c>
      <c r="DT107">
        <v>0</v>
      </c>
      <c r="DU107">
        <v>0</v>
      </c>
      <c r="DV107">
        <v>0</v>
      </c>
      <c r="DW107">
        <v>0</v>
      </c>
      <c r="DX107">
        <v>0</v>
      </c>
      <c r="DY107">
        <v>0</v>
      </c>
      <c r="DZ107">
        <v>0</v>
      </c>
      <c r="EA107">
        <v>0</v>
      </c>
      <c r="EB107">
        <v>0</v>
      </c>
      <c r="EC107">
        <v>0</v>
      </c>
      <c r="ED107">
        <v>0</v>
      </c>
      <c r="EE107">
        <v>0</v>
      </c>
      <c r="EF107">
        <v>0</v>
      </c>
      <c r="EG107">
        <v>0</v>
      </c>
      <c r="EH107">
        <v>0</v>
      </c>
      <c r="EI107">
        <v>0</v>
      </c>
      <c r="EJ107">
        <v>0</v>
      </c>
      <c r="EK107">
        <v>0</v>
      </c>
      <c r="EL107">
        <v>0</v>
      </c>
      <c r="EM107">
        <v>0</v>
      </c>
      <c r="EN107">
        <v>0</v>
      </c>
      <c r="EO107">
        <v>0</v>
      </c>
      <c r="EP107">
        <v>0</v>
      </c>
      <c r="EQ107">
        <v>0</v>
      </c>
      <c r="ER107">
        <v>0</v>
      </c>
      <c r="ES107">
        <v>0</v>
      </c>
      <c r="ET107">
        <v>0</v>
      </c>
      <c r="EU107">
        <v>0</v>
      </c>
      <c r="EV107">
        <v>0</v>
      </c>
      <c r="EW107">
        <v>0</v>
      </c>
      <c r="EX107">
        <v>0</v>
      </c>
      <c r="EY107">
        <v>0</v>
      </c>
      <c r="EZ107">
        <v>0</v>
      </c>
      <c r="FA107">
        <v>0</v>
      </c>
      <c r="FB107">
        <v>0</v>
      </c>
      <c r="FC107">
        <v>0</v>
      </c>
      <c r="FD107">
        <v>0</v>
      </c>
      <c r="FE107">
        <v>0</v>
      </c>
      <c r="FF107">
        <v>0</v>
      </c>
      <c r="FG107">
        <v>0</v>
      </c>
      <c r="FH107">
        <v>0</v>
      </c>
      <c r="FI107">
        <v>0</v>
      </c>
    </row>
    <row r="108" spans="1:165" x14ac:dyDescent="0.25">
      <c r="A108">
        <v>1867</v>
      </c>
      <c r="B108">
        <v>80</v>
      </c>
      <c r="C108">
        <f t="shared" si="13"/>
        <v>19913678.999999996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554205.9</v>
      </c>
      <c r="AD108">
        <v>568686.4</v>
      </c>
      <c r="AE108">
        <v>560106.19999999995</v>
      </c>
      <c r="AF108">
        <v>592988.80000000005</v>
      </c>
      <c r="AG108">
        <v>634292.19999999995</v>
      </c>
      <c r="AH108">
        <v>669021.80000000005</v>
      </c>
      <c r="AI108">
        <v>696438.2</v>
      </c>
      <c r="AJ108">
        <v>705763</v>
      </c>
      <c r="AK108">
        <v>691208.1</v>
      </c>
      <c r="AL108">
        <v>657159.30000000005</v>
      </c>
      <c r="AM108">
        <v>637164</v>
      </c>
      <c r="AN108">
        <v>634488.19999999995</v>
      </c>
      <c r="AO108">
        <v>635412.1</v>
      </c>
      <c r="AP108">
        <v>623260.5</v>
      </c>
      <c r="AQ108">
        <v>612807.4</v>
      </c>
      <c r="AR108">
        <v>615244.69999999995</v>
      </c>
      <c r="AS108">
        <v>675269.6</v>
      </c>
      <c r="AT108">
        <v>697290.3</v>
      </c>
      <c r="AU108">
        <v>700162.9</v>
      </c>
      <c r="AV108">
        <v>700368</v>
      </c>
      <c r="AW108">
        <v>721413.2</v>
      </c>
      <c r="AX108">
        <v>726375.9</v>
      </c>
      <c r="AY108">
        <v>720420.4</v>
      </c>
      <c r="AZ108">
        <v>692506.5</v>
      </c>
      <c r="BA108">
        <v>693642.8</v>
      </c>
      <c r="BB108">
        <v>705819</v>
      </c>
      <c r="BC108">
        <v>727723.4</v>
      </c>
      <c r="BD108">
        <v>684470.3</v>
      </c>
      <c r="BE108">
        <v>702345.7</v>
      </c>
      <c r="BF108">
        <v>677624.2</v>
      </c>
      <c r="BG108">
        <v>0</v>
      </c>
      <c r="BH108">
        <v>0</v>
      </c>
      <c r="BI108">
        <v>0</v>
      </c>
      <c r="BJ108">
        <v>0</v>
      </c>
      <c r="BK108">
        <v>0</v>
      </c>
      <c r="BL108">
        <v>0</v>
      </c>
      <c r="BM108">
        <v>0</v>
      </c>
      <c r="BN108">
        <v>0</v>
      </c>
      <c r="BO108">
        <v>0</v>
      </c>
      <c r="BP108">
        <v>0</v>
      </c>
      <c r="BQ108">
        <v>0</v>
      </c>
      <c r="BR108">
        <v>0</v>
      </c>
      <c r="BS108">
        <v>0</v>
      </c>
      <c r="BT108">
        <v>0</v>
      </c>
      <c r="BU108">
        <v>0</v>
      </c>
      <c r="BV108">
        <v>0</v>
      </c>
      <c r="BW108">
        <v>0</v>
      </c>
      <c r="BX108">
        <v>0</v>
      </c>
      <c r="BY108">
        <v>0</v>
      </c>
      <c r="BZ108">
        <v>0</v>
      </c>
      <c r="CA108">
        <v>0</v>
      </c>
      <c r="CB108">
        <v>0</v>
      </c>
      <c r="CC108">
        <v>0</v>
      </c>
      <c r="CD108">
        <v>0</v>
      </c>
      <c r="CE108">
        <v>0</v>
      </c>
      <c r="CF108">
        <v>0</v>
      </c>
      <c r="CG108">
        <v>0</v>
      </c>
      <c r="CH108">
        <v>0</v>
      </c>
      <c r="CI108">
        <v>0</v>
      </c>
      <c r="CJ108">
        <v>0</v>
      </c>
      <c r="CK108">
        <v>0</v>
      </c>
      <c r="CL108">
        <v>0</v>
      </c>
      <c r="CM108">
        <v>0</v>
      </c>
      <c r="CN108">
        <v>0</v>
      </c>
      <c r="CO108">
        <v>0</v>
      </c>
      <c r="CP108">
        <v>0</v>
      </c>
      <c r="CQ108">
        <v>0</v>
      </c>
      <c r="CR108">
        <v>0</v>
      </c>
      <c r="CS108">
        <v>0</v>
      </c>
      <c r="CT108">
        <v>0</v>
      </c>
      <c r="CU108">
        <v>0</v>
      </c>
      <c r="CV108">
        <v>0</v>
      </c>
      <c r="CW108">
        <v>0</v>
      </c>
      <c r="CX108">
        <v>0</v>
      </c>
      <c r="CY108">
        <v>0</v>
      </c>
      <c r="CZ108">
        <v>0</v>
      </c>
      <c r="DA108">
        <v>0</v>
      </c>
      <c r="DB108">
        <v>0</v>
      </c>
      <c r="DC108">
        <v>0</v>
      </c>
      <c r="DD108">
        <v>0</v>
      </c>
      <c r="DE108">
        <v>0</v>
      </c>
      <c r="DF108">
        <v>0</v>
      </c>
      <c r="DG108">
        <v>0</v>
      </c>
      <c r="DH108">
        <v>0</v>
      </c>
      <c r="DI108">
        <v>0</v>
      </c>
      <c r="DJ108">
        <v>0</v>
      </c>
      <c r="DK108">
        <v>0</v>
      </c>
      <c r="DL108">
        <v>0</v>
      </c>
      <c r="DM108">
        <v>0</v>
      </c>
      <c r="DN108">
        <v>0</v>
      </c>
      <c r="DO108">
        <v>0</v>
      </c>
      <c r="DP108">
        <v>0</v>
      </c>
      <c r="DQ108">
        <v>0</v>
      </c>
      <c r="DR108">
        <v>0</v>
      </c>
      <c r="DS108">
        <v>0</v>
      </c>
      <c r="DT108">
        <v>0</v>
      </c>
      <c r="DU108">
        <v>0</v>
      </c>
      <c r="DV108">
        <v>0</v>
      </c>
      <c r="DW108">
        <v>0</v>
      </c>
      <c r="DX108">
        <v>0</v>
      </c>
      <c r="DY108">
        <v>0</v>
      </c>
      <c r="DZ108">
        <v>0</v>
      </c>
      <c r="EA108">
        <v>0</v>
      </c>
      <c r="EB108">
        <v>0</v>
      </c>
      <c r="EC108">
        <v>0</v>
      </c>
      <c r="ED108">
        <v>0</v>
      </c>
      <c r="EE108">
        <v>0</v>
      </c>
      <c r="EF108">
        <v>0</v>
      </c>
      <c r="EG108">
        <v>0</v>
      </c>
      <c r="EH108">
        <v>0</v>
      </c>
      <c r="EI108">
        <v>0</v>
      </c>
      <c r="EJ108">
        <v>0</v>
      </c>
      <c r="EK108">
        <v>0</v>
      </c>
      <c r="EL108">
        <v>0</v>
      </c>
      <c r="EM108">
        <v>0</v>
      </c>
      <c r="EN108">
        <v>0</v>
      </c>
      <c r="EO108">
        <v>0</v>
      </c>
      <c r="EP108">
        <v>0</v>
      </c>
      <c r="EQ108">
        <v>0</v>
      </c>
      <c r="ER108">
        <v>0</v>
      </c>
      <c r="ES108">
        <v>0</v>
      </c>
      <c r="ET108">
        <v>0</v>
      </c>
      <c r="EU108">
        <v>0</v>
      </c>
      <c r="EV108">
        <v>0</v>
      </c>
      <c r="EW108">
        <v>0</v>
      </c>
      <c r="EX108">
        <v>0</v>
      </c>
      <c r="EY108">
        <v>0</v>
      </c>
      <c r="EZ108">
        <v>0</v>
      </c>
      <c r="FA108">
        <v>0</v>
      </c>
      <c r="FB108">
        <v>0</v>
      </c>
      <c r="FC108">
        <v>0</v>
      </c>
      <c r="FD108">
        <v>0</v>
      </c>
      <c r="FE108">
        <v>0</v>
      </c>
      <c r="FF108">
        <v>0</v>
      </c>
      <c r="FG108">
        <v>0</v>
      </c>
      <c r="FH108">
        <v>0</v>
      </c>
      <c r="FI108">
        <v>0</v>
      </c>
    </row>
    <row r="109" spans="1:165" x14ac:dyDescent="0.25">
      <c r="A109">
        <v>1872</v>
      </c>
      <c r="B109">
        <v>80</v>
      </c>
      <c r="C109">
        <f t="shared" si="13"/>
        <v>26423070.100000001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847894</v>
      </c>
      <c r="AI109">
        <v>882640.6</v>
      </c>
      <c r="AJ109">
        <v>894458.5</v>
      </c>
      <c r="AK109">
        <v>876012.1</v>
      </c>
      <c r="AL109">
        <v>832859.9</v>
      </c>
      <c r="AM109">
        <v>807518.6</v>
      </c>
      <c r="AN109">
        <v>804127.4</v>
      </c>
      <c r="AO109">
        <v>805298.4</v>
      </c>
      <c r="AP109">
        <v>789897.9</v>
      </c>
      <c r="AQ109">
        <v>776650</v>
      </c>
      <c r="AR109">
        <v>779738.9</v>
      </c>
      <c r="AS109">
        <v>855812.3</v>
      </c>
      <c r="AT109">
        <v>883720.5</v>
      </c>
      <c r="AU109">
        <v>887361.1</v>
      </c>
      <c r="AV109">
        <v>887621</v>
      </c>
      <c r="AW109">
        <v>914293</v>
      </c>
      <c r="AX109">
        <v>920582.6</v>
      </c>
      <c r="AY109">
        <v>913034.8</v>
      </c>
      <c r="AZ109">
        <v>877657.7</v>
      </c>
      <c r="BA109">
        <v>879097.8</v>
      </c>
      <c r="BB109">
        <v>894529.4</v>
      </c>
      <c r="BC109">
        <v>922290.3</v>
      </c>
      <c r="BD109">
        <v>867472.9</v>
      </c>
      <c r="BE109">
        <v>890127.6</v>
      </c>
      <c r="BF109">
        <v>858796.4</v>
      </c>
      <c r="BG109">
        <v>879353.1</v>
      </c>
      <c r="BH109">
        <v>935558.7</v>
      </c>
      <c r="BI109">
        <v>973552.6</v>
      </c>
      <c r="BJ109">
        <v>1035552</v>
      </c>
      <c r="BK109">
        <v>1049560</v>
      </c>
      <c r="BL109">
        <v>0</v>
      </c>
      <c r="BM109">
        <v>0</v>
      </c>
      <c r="BN109">
        <v>0</v>
      </c>
      <c r="BO109">
        <v>0</v>
      </c>
      <c r="BP109">
        <v>0</v>
      </c>
      <c r="BQ109">
        <v>0</v>
      </c>
      <c r="BR109">
        <v>0</v>
      </c>
      <c r="BS109">
        <v>0</v>
      </c>
      <c r="BT109">
        <v>0</v>
      </c>
      <c r="BU109">
        <v>0</v>
      </c>
      <c r="BV109">
        <v>0</v>
      </c>
      <c r="BW109">
        <v>0</v>
      </c>
      <c r="BX109">
        <v>0</v>
      </c>
      <c r="BY109">
        <v>0</v>
      </c>
      <c r="BZ109">
        <v>0</v>
      </c>
      <c r="CA109">
        <v>0</v>
      </c>
      <c r="CB109">
        <v>0</v>
      </c>
      <c r="CC109">
        <v>0</v>
      </c>
      <c r="CD109">
        <v>0</v>
      </c>
      <c r="CE109">
        <v>0</v>
      </c>
      <c r="CF109">
        <v>0</v>
      </c>
      <c r="CG109">
        <v>0</v>
      </c>
      <c r="CH109">
        <v>0</v>
      </c>
      <c r="CI109">
        <v>0</v>
      </c>
      <c r="CJ109">
        <v>0</v>
      </c>
      <c r="CK109">
        <v>0</v>
      </c>
      <c r="CL109">
        <v>0</v>
      </c>
      <c r="CM109">
        <v>0</v>
      </c>
      <c r="CN109">
        <v>0</v>
      </c>
      <c r="CO109">
        <v>0</v>
      </c>
      <c r="CP109">
        <v>0</v>
      </c>
      <c r="CQ109">
        <v>0</v>
      </c>
      <c r="CR109">
        <v>0</v>
      </c>
      <c r="CS109">
        <v>0</v>
      </c>
      <c r="CT109">
        <v>0</v>
      </c>
      <c r="CU109">
        <v>0</v>
      </c>
      <c r="CV109">
        <v>0</v>
      </c>
      <c r="CW109">
        <v>0</v>
      </c>
      <c r="CX109">
        <v>0</v>
      </c>
      <c r="CY109">
        <v>0</v>
      </c>
      <c r="CZ109">
        <v>0</v>
      </c>
      <c r="DA109">
        <v>0</v>
      </c>
      <c r="DB109">
        <v>0</v>
      </c>
      <c r="DC109">
        <v>0</v>
      </c>
      <c r="DD109">
        <v>0</v>
      </c>
      <c r="DE109">
        <v>0</v>
      </c>
      <c r="DF109">
        <v>0</v>
      </c>
      <c r="DG109">
        <v>0</v>
      </c>
      <c r="DH109">
        <v>0</v>
      </c>
      <c r="DI109">
        <v>0</v>
      </c>
      <c r="DJ109">
        <v>0</v>
      </c>
      <c r="DK109">
        <v>0</v>
      </c>
      <c r="DL109">
        <v>0</v>
      </c>
      <c r="DM109">
        <v>0</v>
      </c>
      <c r="DN109">
        <v>0</v>
      </c>
      <c r="DO109">
        <v>0</v>
      </c>
      <c r="DP109">
        <v>0</v>
      </c>
      <c r="DQ109">
        <v>0</v>
      </c>
      <c r="DR109">
        <v>0</v>
      </c>
      <c r="DS109">
        <v>0</v>
      </c>
      <c r="DT109">
        <v>0</v>
      </c>
      <c r="DU109">
        <v>0</v>
      </c>
      <c r="DV109">
        <v>0</v>
      </c>
      <c r="DW109">
        <v>0</v>
      </c>
      <c r="DX109">
        <v>0</v>
      </c>
      <c r="DY109">
        <v>0</v>
      </c>
      <c r="DZ109">
        <v>0</v>
      </c>
      <c r="EA109">
        <v>0</v>
      </c>
      <c r="EB109">
        <v>0</v>
      </c>
      <c r="EC109">
        <v>0</v>
      </c>
      <c r="ED109">
        <v>0</v>
      </c>
      <c r="EE109">
        <v>0</v>
      </c>
      <c r="EF109">
        <v>0</v>
      </c>
      <c r="EG109">
        <v>0</v>
      </c>
      <c r="EH109">
        <v>0</v>
      </c>
      <c r="EI109">
        <v>0</v>
      </c>
      <c r="EJ109">
        <v>0</v>
      </c>
      <c r="EK109">
        <v>0</v>
      </c>
      <c r="EL109">
        <v>0</v>
      </c>
      <c r="EM109">
        <v>0</v>
      </c>
      <c r="EN109">
        <v>0</v>
      </c>
      <c r="EO109">
        <v>0</v>
      </c>
      <c r="EP109">
        <v>0</v>
      </c>
      <c r="EQ109">
        <v>0</v>
      </c>
      <c r="ER109">
        <v>0</v>
      </c>
      <c r="ES109">
        <v>0</v>
      </c>
      <c r="ET109">
        <v>0</v>
      </c>
      <c r="EU109">
        <v>0</v>
      </c>
      <c r="EV109">
        <v>0</v>
      </c>
      <c r="EW109">
        <v>0</v>
      </c>
      <c r="EX109">
        <v>0</v>
      </c>
      <c r="EY109">
        <v>0</v>
      </c>
      <c r="EZ109">
        <v>0</v>
      </c>
      <c r="FA109">
        <v>0</v>
      </c>
      <c r="FB109">
        <v>0</v>
      </c>
      <c r="FC109">
        <v>0</v>
      </c>
      <c r="FD109">
        <v>0</v>
      </c>
      <c r="FE109">
        <v>0</v>
      </c>
      <c r="FF109">
        <v>0</v>
      </c>
      <c r="FG109">
        <v>0</v>
      </c>
      <c r="FH109">
        <v>0</v>
      </c>
      <c r="FI109">
        <v>0</v>
      </c>
    </row>
    <row r="110" spans="1:165" x14ac:dyDescent="0.25">
      <c r="A110">
        <v>1877</v>
      </c>
      <c r="B110">
        <v>80</v>
      </c>
      <c r="C110">
        <f t="shared" si="13"/>
        <v>35817471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1055750</v>
      </c>
      <c r="AN110">
        <v>1051317</v>
      </c>
      <c r="AO110">
        <v>1052848</v>
      </c>
      <c r="AP110">
        <v>1032713</v>
      </c>
      <c r="AQ110">
        <v>1015393</v>
      </c>
      <c r="AR110">
        <v>1019431</v>
      </c>
      <c r="AS110">
        <v>1118889</v>
      </c>
      <c r="AT110">
        <v>1155377</v>
      </c>
      <c r="AU110">
        <v>1160136</v>
      </c>
      <c r="AV110">
        <v>1160476</v>
      </c>
      <c r="AW110">
        <v>1195347</v>
      </c>
      <c r="AX110">
        <v>1203570</v>
      </c>
      <c r="AY110">
        <v>1193702</v>
      </c>
      <c r="AZ110">
        <v>1147450</v>
      </c>
      <c r="BA110">
        <v>1149333</v>
      </c>
      <c r="BB110">
        <v>1169508</v>
      </c>
      <c r="BC110">
        <v>1205803</v>
      </c>
      <c r="BD110">
        <v>1134135</v>
      </c>
      <c r="BE110">
        <v>1163753</v>
      </c>
      <c r="BF110">
        <v>1122791</v>
      </c>
      <c r="BG110">
        <v>1149667</v>
      </c>
      <c r="BH110">
        <v>1223150</v>
      </c>
      <c r="BI110">
        <v>1272823</v>
      </c>
      <c r="BJ110">
        <v>1353881</v>
      </c>
      <c r="BK110">
        <v>1372195</v>
      </c>
      <c r="BL110">
        <v>1302185</v>
      </c>
      <c r="BM110">
        <v>1372869</v>
      </c>
      <c r="BN110">
        <v>1398266</v>
      </c>
      <c r="BO110">
        <v>1401110</v>
      </c>
      <c r="BP110">
        <v>1463603</v>
      </c>
      <c r="BQ110">
        <v>0</v>
      </c>
      <c r="BR110">
        <v>0</v>
      </c>
      <c r="BS110">
        <v>0</v>
      </c>
      <c r="BT110">
        <v>0</v>
      </c>
      <c r="BU110">
        <v>0</v>
      </c>
      <c r="BV110">
        <v>0</v>
      </c>
      <c r="BW110">
        <v>0</v>
      </c>
      <c r="BX110">
        <v>0</v>
      </c>
      <c r="BY110">
        <v>0</v>
      </c>
      <c r="BZ110">
        <v>0</v>
      </c>
      <c r="CA110">
        <v>0</v>
      </c>
      <c r="CB110">
        <v>0</v>
      </c>
      <c r="CC110">
        <v>0</v>
      </c>
      <c r="CD110">
        <v>0</v>
      </c>
      <c r="CE110">
        <v>0</v>
      </c>
      <c r="CF110">
        <v>0</v>
      </c>
      <c r="CG110">
        <v>0</v>
      </c>
      <c r="CH110">
        <v>0</v>
      </c>
      <c r="CI110">
        <v>0</v>
      </c>
      <c r="CJ110">
        <v>0</v>
      </c>
      <c r="CK110">
        <v>0</v>
      </c>
      <c r="CL110">
        <v>0</v>
      </c>
      <c r="CM110">
        <v>0</v>
      </c>
      <c r="CN110">
        <v>0</v>
      </c>
      <c r="CO110">
        <v>0</v>
      </c>
      <c r="CP110">
        <v>0</v>
      </c>
      <c r="CQ110">
        <v>0</v>
      </c>
      <c r="CR110">
        <v>0</v>
      </c>
      <c r="CS110">
        <v>0</v>
      </c>
      <c r="CT110">
        <v>0</v>
      </c>
      <c r="CU110">
        <v>0</v>
      </c>
      <c r="CV110">
        <v>0</v>
      </c>
      <c r="CW110">
        <v>0</v>
      </c>
      <c r="CX110">
        <v>0</v>
      </c>
      <c r="CY110">
        <v>0</v>
      </c>
      <c r="CZ110">
        <v>0</v>
      </c>
      <c r="DA110">
        <v>0</v>
      </c>
      <c r="DB110">
        <v>0</v>
      </c>
      <c r="DC110">
        <v>0</v>
      </c>
      <c r="DD110">
        <v>0</v>
      </c>
      <c r="DE110">
        <v>0</v>
      </c>
      <c r="DF110">
        <v>0</v>
      </c>
      <c r="DG110">
        <v>0</v>
      </c>
      <c r="DH110">
        <v>0</v>
      </c>
      <c r="DI110">
        <v>0</v>
      </c>
      <c r="DJ110">
        <v>0</v>
      </c>
      <c r="DK110">
        <v>0</v>
      </c>
      <c r="DL110">
        <v>0</v>
      </c>
      <c r="DM110">
        <v>0</v>
      </c>
      <c r="DN110">
        <v>0</v>
      </c>
      <c r="DO110">
        <v>0</v>
      </c>
      <c r="DP110">
        <v>0</v>
      </c>
      <c r="DQ110">
        <v>0</v>
      </c>
      <c r="DR110">
        <v>0</v>
      </c>
      <c r="DS110">
        <v>0</v>
      </c>
      <c r="DT110">
        <v>0</v>
      </c>
      <c r="DU110">
        <v>0</v>
      </c>
      <c r="DV110">
        <v>0</v>
      </c>
      <c r="DW110">
        <v>0</v>
      </c>
      <c r="DX110">
        <v>0</v>
      </c>
      <c r="DY110">
        <v>0</v>
      </c>
      <c r="DZ110">
        <v>0</v>
      </c>
      <c r="EA110">
        <v>0</v>
      </c>
      <c r="EB110">
        <v>0</v>
      </c>
      <c r="EC110">
        <v>0</v>
      </c>
      <c r="ED110">
        <v>0</v>
      </c>
      <c r="EE110">
        <v>0</v>
      </c>
      <c r="EF110">
        <v>0</v>
      </c>
      <c r="EG110">
        <v>0</v>
      </c>
      <c r="EH110">
        <v>0</v>
      </c>
      <c r="EI110">
        <v>0</v>
      </c>
      <c r="EJ110">
        <v>0</v>
      </c>
      <c r="EK110">
        <v>0</v>
      </c>
      <c r="EL110">
        <v>0</v>
      </c>
      <c r="EM110">
        <v>0</v>
      </c>
      <c r="EN110">
        <v>0</v>
      </c>
      <c r="EO110">
        <v>0</v>
      </c>
      <c r="EP110">
        <v>0</v>
      </c>
      <c r="EQ110">
        <v>0</v>
      </c>
      <c r="ER110">
        <v>0</v>
      </c>
      <c r="ES110">
        <v>0</v>
      </c>
      <c r="ET110">
        <v>0</v>
      </c>
      <c r="EU110">
        <v>0</v>
      </c>
      <c r="EV110">
        <v>0</v>
      </c>
      <c r="EW110">
        <v>0</v>
      </c>
      <c r="EX110">
        <v>0</v>
      </c>
      <c r="EY110">
        <v>0</v>
      </c>
      <c r="EZ110">
        <v>0</v>
      </c>
      <c r="FA110">
        <v>0</v>
      </c>
      <c r="FB110">
        <v>0</v>
      </c>
      <c r="FC110">
        <v>0</v>
      </c>
      <c r="FD110">
        <v>0</v>
      </c>
      <c r="FE110">
        <v>0</v>
      </c>
      <c r="FF110">
        <v>0</v>
      </c>
      <c r="FG110">
        <v>0</v>
      </c>
      <c r="FH110">
        <v>0</v>
      </c>
      <c r="FI110">
        <v>0</v>
      </c>
    </row>
    <row r="111" spans="1:165" x14ac:dyDescent="0.25">
      <c r="A111">
        <v>1882</v>
      </c>
      <c r="B111">
        <v>80</v>
      </c>
      <c r="C111">
        <f t="shared" si="13"/>
        <v>25561332.099999998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677622.9</v>
      </c>
      <c r="AS111">
        <v>743733.6</v>
      </c>
      <c r="AT111">
        <v>767986.9</v>
      </c>
      <c r="AU111">
        <v>771150.7</v>
      </c>
      <c r="AV111">
        <v>771376.6</v>
      </c>
      <c r="AW111">
        <v>794555.5</v>
      </c>
      <c r="AX111">
        <v>800021.5</v>
      </c>
      <c r="AY111">
        <v>793462.1</v>
      </c>
      <c r="AZ111">
        <v>762718</v>
      </c>
      <c r="BA111">
        <v>763969.5</v>
      </c>
      <c r="BB111">
        <v>777380.2</v>
      </c>
      <c r="BC111">
        <v>801505.5</v>
      </c>
      <c r="BD111">
        <v>753867.1</v>
      </c>
      <c r="BE111">
        <v>773554.9</v>
      </c>
      <c r="BF111">
        <v>746326.9</v>
      </c>
      <c r="BG111">
        <v>764191.4</v>
      </c>
      <c r="BH111">
        <v>813036.2</v>
      </c>
      <c r="BI111">
        <v>846054.40000000002</v>
      </c>
      <c r="BJ111">
        <v>899933.9</v>
      </c>
      <c r="BK111">
        <v>912107.5</v>
      </c>
      <c r="BL111">
        <v>865571.1</v>
      </c>
      <c r="BM111">
        <v>912555.2</v>
      </c>
      <c r="BN111">
        <v>929437.4</v>
      </c>
      <c r="BO111">
        <v>931327.8</v>
      </c>
      <c r="BP111">
        <v>972867.3</v>
      </c>
      <c r="BQ111">
        <v>1008842</v>
      </c>
      <c r="BR111">
        <v>1031478</v>
      </c>
      <c r="BS111">
        <v>1044459</v>
      </c>
      <c r="BT111">
        <v>1029108</v>
      </c>
      <c r="BU111">
        <v>1101131</v>
      </c>
      <c r="BV111">
        <v>0</v>
      </c>
      <c r="BW111">
        <v>0</v>
      </c>
      <c r="BX111">
        <v>0</v>
      </c>
      <c r="BY111">
        <v>0</v>
      </c>
      <c r="BZ111">
        <v>0</v>
      </c>
      <c r="CA111">
        <v>0</v>
      </c>
      <c r="CB111">
        <v>0</v>
      </c>
      <c r="CC111">
        <v>0</v>
      </c>
      <c r="CD111">
        <v>0</v>
      </c>
      <c r="CE111">
        <v>0</v>
      </c>
      <c r="CF111">
        <v>0</v>
      </c>
      <c r="CG111">
        <v>0</v>
      </c>
      <c r="CH111">
        <v>0</v>
      </c>
      <c r="CI111">
        <v>0</v>
      </c>
      <c r="CJ111">
        <v>0</v>
      </c>
      <c r="CK111">
        <v>0</v>
      </c>
      <c r="CL111">
        <v>0</v>
      </c>
      <c r="CM111">
        <v>0</v>
      </c>
      <c r="CN111">
        <v>0</v>
      </c>
      <c r="CO111">
        <v>0</v>
      </c>
      <c r="CP111">
        <v>0</v>
      </c>
      <c r="CQ111">
        <v>0</v>
      </c>
      <c r="CR111">
        <v>0</v>
      </c>
      <c r="CS111">
        <v>0</v>
      </c>
      <c r="CT111">
        <v>0</v>
      </c>
      <c r="CU111">
        <v>0</v>
      </c>
      <c r="CV111">
        <v>0</v>
      </c>
      <c r="CW111">
        <v>0</v>
      </c>
      <c r="CX111">
        <v>0</v>
      </c>
      <c r="CY111">
        <v>0</v>
      </c>
      <c r="CZ111">
        <v>0</v>
      </c>
      <c r="DA111">
        <v>0</v>
      </c>
      <c r="DB111">
        <v>0</v>
      </c>
      <c r="DC111">
        <v>0</v>
      </c>
      <c r="DD111">
        <v>0</v>
      </c>
      <c r="DE111">
        <v>0</v>
      </c>
      <c r="DF111">
        <v>0</v>
      </c>
      <c r="DG111">
        <v>0</v>
      </c>
      <c r="DH111">
        <v>0</v>
      </c>
      <c r="DI111">
        <v>0</v>
      </c>
      <c r="DJ111">
        <v>0</v>
      </c>
      <c r="DK111">
        <v>0</v>
      </c>
      <c r="DL111">
        <v>0</v>
      </c>
      <c r="DM111">
        <v>0</v>
      </c>
      <c r="DN111">
        <v>0</v>
      </c>
      <c r="DO111">
        <v>0</v>
      </c>
      <c r="DP111">
        <v>0</v>
      </c>
      <c r="DQ111">
        <v>0</v>
      </c>
      <c r="DR111">
        <v>0</v>
      </c>
      <c r="DS111">
        <v>0</v>
      </c>
      <c r="DT111">
        <v>0</v>
      </c>
      <c r="DU111">
        <v>0</v>
      </c>
      <c r="DV111">
        <v>0</v>
      </c>
      <c r="DW111">
        <v>0</v>
      </c>
      <c r="DX111">
        <v>0</v>
      </c>
      <c r="DY111">
        <v>0</v>
      </c>
      <c r="DZ111">
        <v>0</v>
      </c>
      <c r="EA111">
        <v>0</v>
      </c>
      <c r="EB111">
        <v>0</v>
      </c>
      <c r="EC111">
        <v>0</v>
      </c>
      <c r="ED111">
        <v>0</v>
      </c>
      <c r="EE111">
        <v>0</v>
      </c>
      <c r="EF111">
        <v>0</v>
      </c>
      <c r="EG111">
        <v>0</v>
      </c>
      <c r="EH111">
        <v>0</v>
      </c>
      <c r="EI111">
        <v>0</v>
      </c>
      <c r="EJ111">
        <v>0</v>
      </c>
      <c r="EK111">
        <v>0</v>
      </c>
      <c r="EL111">
        <v>0</v>
      </c>
      <c r="EM111">
        <v>0</v>
      </c>
      <c r="EN111">
        <v>0</v>
      </c>
      <c r="EO111">
        <v>0</v>
      </c>
      <c r="EP111">
        <v>0</v>
      </c>
      <c r="EQ111">
        <v>0</v>
      </c>
      <c r="ER111">
        <v>0</v>
      </c>
      <c r="ES111">
        <v>0</v>
      </c>
      <c r="ET111">
        <v>0</v>
      </c>
      <c r="EU111">
        <v>0</v>
      </c>
      <c r="EV111">
        <v>0</v>
      </c>
      <c r="EW111">
        <v>0</v>
      </c>
      <c r="EX111">
        <v>0</v>
      </c>
      <c r="EY111">
        <v>0</v>
      </c>
      <c r="EZ111">
        <v>0</v>
      </c>
      <c r="FA111">
        <v>0</v>
      </c>
      <c r="FB111">
        <v>0</v>
      </c>
      <c r="FC111">
        <v>0</v>
      </c>
      <c r="FD111">
        <v>0</v>
      </c>
      <c r="FE111">
        <v>0</v>
      </c>
      <c r="FF111">
        <v>0</v>
      </c>
      <c r="FG111">
        <v>0</v>
      </c>
      <c r="FH111">
        <v>0</v>
      </c>
      <c r="FI111">
        <v>0</v>
      </c>
    </row>
    <row r="112" spans="1:165" x14ac:dyDescent="0.25">
      <c r="A112">
        <v>1887</v>
      </c>
      <c r="B112">
        <v>80</v>
      </c>
      <c r="C112">
        <f t="shared" si="13"/>
        <v>50789859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1430560</v>
      </c>
      <c r="AX112">
        <v>1440401</v>
      </c>
      <c r="AY112">
        <v>1428591</v>
      </c>
      <c r="AZ112">
        <v>1373238</v>
      </c>
      <c r="BA112">
        <v>1375491</v>
      </c>
      <c r="BB112">
        <v>1399637</v>
      </c>
      <c r="BC112">
        <v>1443073</v>
      </c>
      <c r="BD112">
        <v>1357302</v>
      </c>
      <c r="BE112">
        <v>1392749</v>
      </c>
      <c r="BF112">
        <v>1343726</v>
      </c>
      <c r="BG112">
        <v>1375891</v>
      </c>
      <c r="BH112">
        <v>1463833</v>
      </c>
      <c r="BI112">
        <v>1523281</v>
      </c>
      <c r="BJ112">
        <v>1620289</v>
      </c>
      <c r="BK112">
        <v>1642207</v>
      </c>
      <c r="BL112">
        <v>1558420</v>
      </c>
      <c r="BM112">
        <v>1643013</v>
      </c>
      <c r="BN112">
        <v>1673408</v>
      </c>
      <c r="BO112">
        <v>1676812</v>
      </c>
      <c r="BP112">
        <v>1751602</v>
      </c>
      <c r="BQ112">
        <v>1816372</v>
      </c>
      <c r="BR112">
        <v>1857127</v>
      </c>
      <c r="BS112">
        <v>1880499</v>
      </c>
      <c r="BT112">
        <v>1852861</v>
      </c>
      <c r="BU112">
        <v>1982534</v>
      </c>
      <c r="BV112">
        <v>2091480</v>
      </c>
      <c r="BW112">
        <v>2195008</v>
      </c>
      <c r="BX112">
        <v>2190646</v>
      </c>
      <c r="BY112">
        <v>2307235</v>
      </c>
      <c r="BZ112">
        <v>2702573</v>
      </c>
      <c r="CA112">
        <v>0</v>
      </c>
      <c r="CB112">
        <v>0</v>
      </c>
      <c r="CC112">
        <v>0</v>
      </c>
      <c r="CD112">
        <v>0</v>
      </c>
      <c r="CE112">
        <v>0</v>
      </c>
      <c r="CF112">
        <v>0</v>
      </c>
      <c r="CG112">
        <v>0</v>
      </c>
      <c r="CH112">
        <v>0</v>
      </c>
      <c r="CI112">
        <v>0</v>
      </c>
      <c r="CJ112">
        <v>0</v>
      </c>
      <c r="CK112">
        <v>0</v>
      </c>
      <c r="CL112">
        <v>0</v>
      </c>
      <c r="CM112">
        <v>0</v>
      </c>
      <c r="CN112">
        <v>0</v>
      </c>
      <c r="CO112">
        <v>0</v>
      </c>
      <c r="CP112">
        <v>0</v>
      </c>
      <c r="CQ112">
        <v>0</v>
      </c>
      <c r="CR112">
        <v>0</v>
      </c>
      <c r="CS112">
        <v>0</v>
      </c>
      <c r="CT112">
        <v>0</v>
      </c>
      <c r="CU112">
        <v>0</v>
      </c>
      <c r="CV112">
        <v>0</v>
      </c>
      <c r="CW112">
        <v>0</v>
      </c>
      <c r="CX112">
        <v>0</v>
      </c>
      <c r="CY112">
        <v>0</v>
      </c>
      <c r="CZ112">
        <v>0</v>
      </c>
      <c r="DA112">
        <v>0</v>
      </c>
      <c r="DB112">
        <v>0</v>
      </c>
      <c r="DC112">
        <v>0</v>
      </c>
      <c r="DD112">
        <v>0</v>
      </c>
      <c r="DE112">
        <v>0</v>
      </c>
      <c r="DF112">
        <v>0</v>
      </c>
      <c r="DG112">
        <v>0</v>
      </c>
      <c r="DH112">
        <v>0</v>
      </c>
      <c r="DI112">
        <v>0</v>
      </c>
      <c r="DJ112">
        <v>0</v>
      </c>
      <c r="DK112">
        <v>0</v>
      </c>
      <c r="DL112">
        <v>0</v>
      </c>
      <c r="DM112">
        <v>0</v>
      </c>
      <c r="DN112">
        <v>0</v>
      </c>
      <c r="DO112">
        <v>0</v>
      </c>
      <c r="DP112">
        <v>0</v>
      </c>
      <c r="DQ112">
        <v>0</v>
      </c>
      <c r="DR112">
        <v>0</v>
      </c>
      <c r="DS112">
        <v>0</v>
      </c>
      <c r="DT112">
        <v>0</v>
      </c>
      <c r="DU112">
        <v>0</v>
      </c>
      <c r="DV112">
        <v>0</v>
      </c>
      <c r="DW112">
        <v>0</v>
      </c>
      <c r="DX112">
        <v>0</v>
      </c>
      <c r="DY112">
        <v>0</v>
      </c>
      <c r="DZ112">
        <v>0</v>
      </c>
      <c r="EA112">
        <v>0</v>
      </c>
      <c r="EB112">
        <v>0</v>
      </c>
      <c r="EC112">
        <v>0</v>
      </c>
      <c r="ED112">
        <v>0</v>
      </c>
      <c r="EE112">
        <v>0</v>
      </c>
      <c r="EF112">
        <v>0</v>
      </c>
      <c r="EG112">
        <v>0</v>
      </c>
      <c r="EH112">
        <v>0</v>
      </c>
      <c r="EI112">
        <v>0</v>
      </c>
      <c r="EJ112">
        <v>0</v>
      </c>
      <c r="EK112">
        <v>0</v>
      </c>
      <c r="EL112">
        <v>0</v>
      </c>
      <c r="EM112">
        <v>0</v>
      </c>
      <c r="EN112">
        <v>0</v>
      </c>
      <c r="EO112">
        <v>0</v>
      </c>
      <c r="EP112">
        <v>0</v>
      </c>
      <c r="EQ112">
        <v>0</v>
      </c>
      <c r="ER112">
        <v>0</v>
      </c>
      <c r="ES112">
        <v>0</v>
      </c>
      <c r="ET112">
        <v>0</v>
      </c>
      <c r="EU112">
        <v>0</v>
      </c>
      <c r="EV112">
        <v>0</v>
      </c>
      <c r="EW112">
        <v>0</v>
      </c>
      <c r="EX112">
        <v>0</v>
      </c>
      <c r="EY112">
        <v>0</v>
      </c>
      <c r="EZ112">
        <v>0</v>
      </c>
      <c r="FA112">
        <v>0</v>
      </c>
      <c r="FB112">
        <v>0</v>
      </c>
      <c r="FC112">
        <v>0</v>
      </c>
      <c r="FD112">
        <v>0</v>
      </c>
      <c r="FE112">
        <v>0</v>
      </c>
      <c r="FF112">
        <v>0</v>
      </c>
      <c r="FG112">
        <v>0</v>
      </c>
      <c r="FH112">
        <v>0</v>
      </c>
      <c r="FI112">
        <v>0</v>
      </c>
    </row>
    <row r="113" spans="1:165" x14ac:dyDescent="0.25">
      <c r="A113">
        <v>1892</v>
      </c>
      <c r="B113">
        <v>80</v>
      </c>
      <c r="C113">
        <f t="shared" si="13"/>
        <v>34368614.700000003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770390.1</v>
      </c>
      <c r="BC113">
        <v>794298.5</v>
      </c>
      <c r="BD113">
        <v>747088.4</v>
      </c>
      <c r="BE113">
        <v>766599.2</v>
      </c>
      <c r="BF113">
        <v>739616</v>
      </c>
      <c r="BG113">
        <v>757319.9</v>
      </c>
      <c r="BH113">
        <v>805725.5</v>
      </c>
      <c r="BI113">
        <v>838446.8</v>
      </c>
      <c r="BJ113">
        <v>891841.8</v>
      </c>
      <c r="BK113">
        <v>903905.9</v>
      </c>
      <c r="BL113">
        <v>857788</v>
      </c>
      <c r="BM113">
        <v>904349.6</v>
      </c>
      <c r="BN113">
        <v>921080</v>
      </c>
      <c r="BO113">
        <v>922953.3</v>
      </c>
      <c r="BP113">
        <v>964119.4</v>
      </c>
      <c r="BQ113">
        <v>999770.3</v>
      </c>
      <c r="BR113">
        <v>1022203</v>
      </c>
      <c r="BS113">
        <v>1035067</v>
      </c>
      <c r="BT113">
        <v>1019855</v>
      </c>
      <c r="BU113">
        <v>1091229</v>
      </c>
      <c r="BV113">
        <v>1151196</v>
      </c>
      <c r="BW113">
        <v>1208180</v>
      </c>
      <c r="BX113">
        <v>1205779</v>
      </c>
      <c r="BY113">
        <v>1269952</v>
      </c>
      <c r="BZ113">
        <v>1487555</v>
      </c>
      <c r="CA113">
        <v>1656987</v>
      </c>
      <c r="CB113">
        <v>1798386</v>
      </c>
      <c r="CC113">
        <v>1938002</v>
      </c>
      <c r="CD113">
        <v>2194577</v>
      </c>
      <c r="CE113">
        <v>2704354</v>
      </c>
      <c r="CF113">
        <v>0</v>
      </c>
      <c r="CG113">
        <v>0</v>
      </c>
      <c r="CH113">
        <v>0</v>
      </c>
      <c r="CI113">
        <v>0</v>
      </c>
      <c r="CJ113">
        <v>0</v>
      </c>
      <c r="CK113">
        <v>0</v>
      </c>
      <c r="CL113">
        <v>0</v>
      </c>
      <c r="CM113">
        <v>0</v>
      </c>
      <c r="CN113">
        <v>0</v>
      </c>
      <c r="CO113">
        <v>0</v>
      </c>
      <c r="CP113">
        <v>0</v>
      </c>
      <c r="CQ113">
        <v>0</v>
      </c>
      <c r="CR113">
        <v>0</v>
      </c>
      <c r="CS113">
        <v>0</v>
      </c>
      <c r="CT113">
        <v>0</v>
      </c>
      <c r="CU113">
        <v>0</v>
      </c>
      <c r="CV113">
        <v>0</v>
      </c>
      <c r="CW113">
        <v>0</v>
      </c>
      <c r="CX113">
        <v>0</v>
      </c>
      <c r="CY113">
        <v>0</v>
      </c>
      <c r="CZ113">
        <v>0</v>
      </c>
      <c r="DA113">
        <v>0</v>
      </c>
      <c r="DB113">
        <v>0</v>
      </c>
      <c r="DC113">
        <v>0</v>
      </c>
      <c r="DD113">
        <v>0</v>
      </c>
      <c r="DE113">
        <v>0</v>
      </c>
      <c r="DF113">
        <v>0</v>
      </c>
      <c r="DG113">
        <v>0</v>
      </c>
      <c r="DH113">
        <v>0</v>
      </c>
      <c r="DI113">
        <v>0</v>
      </c>
      <c r="DJ113">
        <v>0</v>
      </c>
      <c r="DK113">
        <v>0</v>
      </c>
      <c r="DL113">
        <v>0</v>
      </c>
      <c r="DM113">
        <v>0</v>
      </c>
      <c r="DN113">
        <v>0</v>
      </c>
      <c r="DO113">
        <v>0</v>
      </c>
      <c r="DP113">
        <v>0</v>
      </c>
      <c r="DQ113">
        <v>0</v>
      </c>
      <c r="DR113">
        <v>0</v>
      </c>
      <c r="DS113">
        <v>0</v>
      </c>
      <c r="DT113">
        <v>0</v>
      </c>
      <c r="DU113">
        <v>0</v>
      </c>
      <c r="DV113">
        <v>0</v>
      </c>
      <c r="DW113">
        <v>0</v>
      </c>
      <c r="DX113">
        <v>0</v>
      </c>
      <c r="DY113">
        <v>0</v>
      </c>
      <c r="DZ113">
        <v>0</v>
      </c>
      <c r="EA113">
        <v>0</v>
      </c>
      <c r="EB113">
        <v>0</v>
      </c>
      <c r="EC113">
        <v>0</v>
      </c>
      <c r="ED113">
        <v>0</v>
      </c>
      <c r="EE113">
        <v>0</v>
      </c>
      <c r="EF113">
        <v>0</v>
      </c>
      <c r="EG113">
        <v>0</v>
      </c>
      <c r="EH113">
        <v>0</v>
      </c>
      <c r="EI113">
        <v>0</v>
      </c>
      <c r="EJ113">
        <v>0</v>
      </c>
      <c r="EK113">
        <v>0</v>
      </c>
      <c r="EL113">
        <v>0</v>
      </c>
      <c r="EM113">
        <v>0</v>
      </c>
      <c r="EN113">
        <v>0</v>
      </c>
      <c r="EO113">
        <v>0</v>
      </c>
      <c r="EP113">
        <v>0</v>
      </c>
      <c r="EQ113">
        <v>0</v>
      </c>
      <c r="ER113">
        <v>0</v>
      </c>
      <c r="ES113">
        <v>0</v>
      </c>
      <c r="ET113">
        <v>0</v>
      </c>
      <c r="EU113">
        <v>0</v>
      </c>
      <c r="EV113">
        <v>0</v>
      </c>
      <c r="EW113">
        <v>0</v>
      </c>
      <c r="EX113">
        <v>0</v>
      </c>
      <c r="EY113">
        <v>0</v>
      </c>
      <c r="EZ113">
        <v>0</v>
      </c>
      <c r="FA113">
        <v>0</v>
      </c>
      <c r="FB113">
        <v>0</v>
      </c>
      <c r="FC113">
        <v>0</v>
      </c>
      <c r="FD113">
        <v>0</v>
      </c>
      <c r="FE113">
        <v>0</v>
      </c>
      <c r="FF113">
        <v>0</v>
      </c>
      <c r="FG113">
        <v>0</v>
      </c>
      <c r="FH113">
        <v>0</v>
      </c>
      <c r="FI113">
        <v>0</v>
      </c>
    </row>
    <row r="114" spans="1:165" x14ac:dyDescent="0.25">
      <c r="A114">
        <v>1897</v>
      </c>
      <c r="B114">
        <v>80</v>
      </c>
      <c r="C114">
        <f t="shared" si="13"/>
        <v>32349136.100000001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525314.69999999995</v>
      </c>
      <c r="BH114">
        <v>558891.19999999995</v>
      </c>
      <c r="BI114">
        <v>581588.30000000005</v>
      </c>
      <c r="BJ114">
        <v>618625.80000000005</v>
      </c>
      <c r="BK114">
        <v>626994</v>
      </c>
      <c r="BL114">
        <v>595004.4</v>
      </c>
      <c r="BM114">
        <v>627301.80000000005</v>
      </c>
      <c r="BN114">
        <v>638906.9</v>
      </c>
      <c r="BO114">
        <v>640206.30000000005</v>
      </c>
      <c r="BP114">
        <v>668761.1</v>
      </c>
      <c r="BQ114">
        <v>693490.4</v>
      </c>
      <c r="BR114">
        <v>709050.8</v>
      </c>
      <c r="BS114">
        <v>717974.2</v>
      </c>
      <c r="BT114">
        <v>707421.8</v>
      </c>
      <c r="BU114">
        <v>756930.9</v>
      </c>
      <c r="BV114">
        <v>798526.6</v>
      </c>
      <c r="BW114">
        <v>838053.7</v>
      </c>
      <c r="BX114">
        <v>836388.3</v>
      </c>
      <c r="BY114">
        <v>880901.9</v>
      </c>
      <c r="BZ114">
        <v>1031842</v>
      </c>
      <c r="CA114">
        <v>1149368</v>
      </c>
      <c r="CB114">
        <v>1247450</v>
      </c>
      <c r="CC114">
        <v>1344294</v>
      </c>
      <c r="CD114">
        <v>1522268</v>
      </c>
      <c r="CE114">
        <v>1875875</v>
      </c>
      <c r="CF114">
        <v>1740540</v>
      </c>
      <c r="CG114">
        <v>1826376</v>
      </c>
      <c r="CH114">
        <v>2149509</v>
      </c>
      <c r="CI114">
        <v>2668702</v>
      </c>
      <c r="CJ114">
        <v>2772579</v>
      </c>
      <c r="CK114">
        <v>0</v>
      </c>
      <c r="CL114">
        <v>0</v>
      </c>
      <c r="CM114">
        <v>0</v>
      </c>
      <c r="CN114">
        <v>0</v>
      </c>
      <c r="CO114">
        <v>0</v>
      </c>
      <c r="CP114">
        <v>0</v>
      </c>
      <c r="CQ114">
        <v>0</v>
      </c>
      <c r="CR114">
        <v>0</v>
      </c>
      <c r="CS114">
        <v>0</v>
      </c>
      <c r="CT114">
        <v>0</v>
      </c>
      <c r="CU114">
        <v>0</v>
      </c>
      <c r="CV114">
        <v>0</v>
      </c>
      <c r="CW114">
        <v>0</v>
      </c>
      <c r="CX114">
        <v>0</v>
      </c>
      <c r="CY114">
        <v>0</v>
      </c>
      <c r="CZ114">
        <v>0</v>
      </c>
      <c r="DA114">
        <v>0</v>
      </c>
      <c r="DB114">
        <v>0</v>
      </c>
      <c r="DC114">
        <v>0</v>
      </c>
      <c r="DD114">
        <v>0</v>
      </c>
      <c r="DE114">
        <v>0</v>
      </c>
      <c r="DF114">
        <v>0</v>
      </c>
      <c r="DG114">
        <v>0</v>
      </c>
      <c r="DH114">
        <v>0</v>
      </c>
      <c r="DI114">
        <v>0</v>
      </c>
      <c r="DJ114">
        <v>0</v>
      </c>
      <c r="DK114">
        <v>0</v>
      </c>
      <c r="DL114">
        <v>0</v>
      </c>
      <c r="DM114">
        <v>0</v>
      </c>
      <c r="DN114">
        <v>0</v>
      </c>
      <c r="DO114">
        <v>0</v>
      </c>
      <c r="DP114">
        <v>0</v>
      </c>
      <c r="DQ114">
        <v>0</v>
      </c>
      <c r="DR114">
        <v>0</v>
      </c>
      <c r="DS114">
        <v>0</v>
      </c>
      <c r="DT114">
        <v>0</v>
      </c>
      <c r="DU114">
        <v>0</v>
      </c>
      <c r="DV114">
        <v>0</v>
      </c>
      <c r="DW114">
        <v>0</v>
      </c>
      <c r="DX114">
        <v>0</v>
      </c>
      <c r="DY114">
        <v>0</v>
      </c>
      <c r="DZ114">
        <v>0</v>
      </c>
      <c r="EA114">
        <v>0</v>
      </c>
      <c r="EB114">
        <v>0</v>
      </c>
      <c r="EC114">
        <v>0</v>
      </c>
      <c r="ED114">
        <v>0</v>
      </c>
      <c r="EE114">
        <v>0</v>
      </c>
      <c r="EF114">
        <v>0</v>
      </c>
      <c r="EG114">
        <v>0</v>
      </c>
      <c r="EH114">
        <v>0</v>
      </c>
      <c r="EI114">
        <v>0</v>
      </c>
      <c r="EJ114">
        <v>0</v>
      </c>
      <c r="EK114">
        <v>0</v>
      </c>
      <c r="EL114">
        <v>0</v>
      </c>
      <c r="EM114">
        <v>0</v>
      </c>
      <c r="EN114">
        <v>0</v>
      </c>
      <c r="EO114">
        <v>0</v>
      </c>
      <c r="EP114">
        <v>0</v>
      </c>
      <c r="EQ114">
        <v>0</v>
      </c>
      <c r="ER114">
        <v>0</v>
      </c>
      <c r="ES114">
        <v>0</v>
      </c>
      <c r="ET114">
        <v>0</v>
      </c>
      <c r="EU114">
        <v>0</v>
      </c>
      <c r="EV114">
        <v>0</v>
      </c>
      <c r="EW114">
        <v>0</v>
      </c>
      <c r="EX114">
        <v>0</v>
      </c>
      <c r="EY114">
        <v>0</v>
      </c>
      <c r="EZ114">
        <v>0</v>
      </c>
      <c r="FA114">
        <v>0</v>
      </c>
      <c r="FB114">
        <v>0</v>
      </c>
      <c r="FC114">
        <v>0</v>
      </c>
      <c r="FD114">
        <v>0</v>
      </c>
      <c r="FE114">
        <v>0</v>
      </c>
      <c r="FF114">
        <v>0</v>
      </c>
      <c r="FG114">
        <v>0</v>
      </c>
      <c r="FH114">
        <v>0</v>
      </c>
      <c r="FI114">
        <v>0</v>
      </c>
    </row>
    <row r="115" spans="1:165" x14ac:dyDescent="0.25">
      <c r="A115">
        <v>1902</v>
      </c>
      <c r="B115">
        <v>80</v>
      </c>
      <c r="C115">
        <f t="shared" si="13"/>
        <v>51367384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0</v>
      </c>
      <c r="BI115">
        <v>0</v>
      </c>
      <c r="BJ115">
        <v>0</v>
      </c>
      <c r="BK115">
        <v>0</v>
      </c>
      <c r="BL115">
        <v>679725.9</v>
      </c>
      <c r="BM115">
        <v>716622.2</v>
      </c>
      <c r="BN115">
        <v>729879.6</v>
      </c>
      <c r="BO115">
        <v>731364.1</v>
      </c>
      <c r="BP115">
        <v>763984.8</v>
      </c>
      <c r="BQ115">
        <v>792235.1</v>
      </c>
      <c r="BR115">
        <v>810011.2</v>
      </c>
      <c r="BS115">
        <v>820205.2</v>
      </c>
      <c r="BT115">
        <v>808150.2</v>
      </c>
      <c r="BU115">
        <v>864708.9</v>
      </c>
      <c r="BV115">
        <v>912227.3</v>
      </c>
      <c r="BW115">
        <v>957382.5</v>
      </c>
      <c r="BX115">
        <v>955480</v>
      </c>
      <c r="BY115">
        <v>1006332</v>
      </c>
      <c r="BZ115">
        <v>1178764</v>
      </c>
      <c r="CA115">
        <v>1313025</v>
      </c>
      <c r="CB115">
        <v>1425072</v>
      </c>
      <c r="CC115">
        <v>1535706</v>
      </c>
      <c r="CD115">
        <v>1739020</v>
      </c>
      <c r="CE115">
        <v>2142977</v>
      </c>
      <c r="CF115">
        <v>1988372</v>
      </c>
      <c r="CG115">
        <v>2086431</v>
      </c>
      <c r="CH115">
        <v>2455574</v>
      </c>
      <c r="CI115">
        <v>3048694</v>
      </c>
      <c r="CJ115">
        <v>3167361</v>
      </c>
      <c r="CK115">
        <v>3214526</v>
      </c>
      <c r="CL115">
        <v>3313918</v>
      </c>
      <c r="CM115">
        <v>3493303</v>
      </c>
      <c r="CN115">
        <v>3661500</v>
      </c>
      <c r="CO115">
        <v>4054832</v>
      </c>
      <c r="CP115">
        <v>0</v>
      </c>
      <c r="CQ115">
        <v>0</v>
      </c>
      <c r="CR115">
        <v>0</v>
      </c>
      <c r="CS115">
        <v>0</v>
      </c>
      <c r="CT115">
        <v>0</v>
      </c>
      <c r="CU115">
        <v>0</v>
      </c>
      <c r="CV115">
        <v>0</v>
      </c>
      <c r="CW115">
        <v>0</v>
      </c>
      <c r="CX115">
        <v>0</v>
      </c>
      <c r="CY115">
        <v>0</v>
      </c>
      <c r="CZ115">
        <v>0</v>
      </c>
      <c r="DA115">
        <v>0</v>
      </c>
      <c r="DB115">
        <v>0</v>
      </c>
      <c r="DC115">
        <v>0</v>
      </c>
      <c r="DD115">
        <v>0</v>
      </c>
      <c r="DE115">
        <v>0</v>
      </c>
      <c r="DF115">
        <v>0</v>
      </c>
      <c r="DG115">
        <v>0</v>
      </c>
      <c r="DH115">
        <v>0</v>
      </c>
      <c r="DI115">
        <v>0</v>
      </c>
      <c r="DJ115">
        <v>0</v>
      </c>
      <c r="DK115">
        <v>0</v>
      </c>
      <c r="DL115">
        <v>0</v>
      </c>
      <c r="DM115">
        <v>0</v>
      </c>
      <c r="DN115">
        <v>0</v>
      </c>
      <c r="DO115">
        <v>0</v>
      </c>
      <c r="DP115">
        <v>0</v>
      </c>
      <c r="DQ115">
        <v>0</v>
      </c>
      <c r="DR115">
        <v>0</v>
      </c>
      <c r="DS115">
        <v>0</v>
      </c>
      <c r="DT115">
        <v>0</v>
      </c>
      <c r="DU115">
        <v>0</v>
      </c>
      <c r="DV115">
        <v>0</v>
      </c>
      <c r="DW115">
        <v>0</v>
      </c>
      <c r="DX115">
        <v>0</v>
      </c>
      <c r="DY115">
        <v>0</v>
      </c>
      <c r="DZ115">
        <v>0</v>
      </c>
      <c r="EA115">
        <v>0</v>
      </c>
      <c r="EB115">
        <v>0</v>
      </c>
      <c r="EC115">
        <v>0</v>
      </c>
      <c r="ED115">
        <v>0</v>
      </c>
      <c r="EE115">
        <v>0</v>
      </c>
      <c r="EF115">
        <v>0</v>
      </c>
      <c r="EG115">
        <v>0</v>
      </c>
      <c r="EH115">
        <v>0</v>
      </c>
      <c r="EI115">
        <v>0</v>
      </c>
      <c r="EJ115">
        <v>0</v>
      </c>
      <c r="EK115">
        <v>0</v>
      </c>
      <c r="EL115">
        <v>0</v>
      </c>
      <c r="EM115">
        <v>0</v>
      </c>
      <c r="EN115">
        <v>0</v>
      </c>
      <c r="EO115">
        <v>0</v>
      </c>
      <c r="EP115">
        <v>0</v>
      </c>
      <c r="EQ115">
        <v>0</v>
      </c>
      <c r="ER115">
        <v>0</v>
      </c>
      <c r="ES115">
        <v>0</v>
      </c>
      <c r="ET115">
        <v>0</v>
      </c>
      <c r="EU115">
        <v>0</v>
      </c>
      <c r="EV115">
        <v>0</v>
      </c>
      <c r="EW115">
        <v>0</v>
      </c>
      <c r="EX115">
        <v>0</v>
      </c>
      <c r="EY115">
        <v>0</v>
      </c>
      <c r="EZ115">
        <v>0</v>
      </c>
      <c r="FA115">
        <v>0</v>
      </c>
      <c r="FB115">
        <v>0</v>
      </c>
      <c r="FC115">
        <v>0</v>
      </c>
      <c r="FD115">
        <v>0</v>
      </c>
      <c r="FE115">
        <v>0</v>
      </c>
      <c r="FF115">
        <v>0</v>
      </c>
      <c r="FG115">
        <v>0</v>
      </c>
      <c r="FH115">
        <v>0</v>
      </c>
      <c r="FI115">
        <v>0</v>
      </c>
    </row>
    <row r="116" spans="1:165" x14ac:dyDescent="0.25">
      <c r="A116">
        <v>1907</v>
      </c>
      <c r="B116">
        <v>80</v>
      </c>
      <c r="C116">
        <f t="shared" si="13"/>
        <v>60338796.799999997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0</v>
      </c>
      <c r="BI116">
        <v>0</v>
      </c>
      <c r="BJ116">
        <v>0</v>
      </c>
      <c r="BK116">
        <v>0</v>
      </c>
      <c r="BL116">
        <v>0</v>
      </c>
      <c r="BM116">
        <v>0</v>
      </c>
      <c r="BN116">
        <v>0</v>
      </c>
      <c r="BO116">
        <v>0</v>
      </c>
      <c r="BP116">
        <v>0</v>
      </c>
      <c r="BQ116">
        <v>715537.6</v>
      </c>
      <c r="BR116">
        <v>731592.7</v>
      </c>
      <c r="BS116">
        <v>740799.8</v>
      </c>
      <c r="BT116">
        <v>729911.9</v>
      </c>
      <c r="BU116">
        <v>780995</v>
      </c>
      <c r="BV116">
        <v>823913.2</v>
      </c>
      <c r="BW116">
        <v>864696.8</v>
      </c>
      <c r="BX116">
        <v>862978.5</v>
      </c>
      <c r="BY116">
        <v>908907.3</v>
      </c>
      <c r="BZ116">
        <v>1064646</v>
      </c>
      <c r="CA116">
        <v>1185909</v>
      </c>
      <c r="CB116">
        <v>1287108</v>
      </c>
      <c r="CC116">
        <v>1387032</v>
      </c>
      <c r="CD116">
        <v>1570663</v>
      </c>
      <c r="CE116">
        <v>1935512</v>
      </c>
      <c r="CF116">
        <v>1795875</v>
      </c>
      <c r="CG116">
        <v>1884440</v>
      </c>
      <c r="CH116">
        <v>2217846</v>
      </c>
      <c r="CI116">
        <v>2753545</v>
      </c>
      <c r="CJ116">
        <v>2860724</v>
      </c>
      <c r="CK116">
        <v>2903322</v>
      </c>
      <c r="CL116">
        <v>2993092</v>
      </c>
      <c r="CM116">
        <v>3155111</v>
      </c>
      <c r="CN116">
        <v>3307024</v>
      </c>
      <c r="CO116">
        <v>3662277</v>
      </c>
      <c r="CP116">
        <v>3944692</v>
      </c>
      <c r="CQ116">
        <v>3541105</v>
      </c>
      <c r="CR116">
        <v>3397550</v>
      </c>
      <c r="CS116">
        <v>3228738</v>
      </c>
      <c r="CT116">
        <v>3103253</v>
      </c>
      <c r="CU116">
        <v>0</v>
      </c>
      <c r="CV116">
        <v>0</v>
      </c>
      <c r="CW116">
        <v>0</v>
      </c>
      <c r="CX116">
        <v>0</v>
      </c>
      <c r="CY116">
        <v>0</v>
      </c>
      <c r="CZ116">
        <v>0</v>
      </c>
      <c r="DA116">
        <v>0</v>
      </c>
      <c r="DB116">
        <v>0</v>
      </c>
      <c r="DC116">
        <v>0</v>
      </c>
      <c r="DD116">
        <v>0</v>
      </c>
      <c r="DE116">
        <v>0</v>
      </c>
      <c r="DF116">
        <v>0</v>
      </c>
      <c r="DG116">
        <v>0</v>
      </c>
      <c r="DH116">
        <v>0</v>
      </c>
      <c r="DI116">
        <v>0</v>
      </c>
      <c r="DJ116">
        <v>0</v>
      </c>
      <c r="DK116">
        <v>0</v>
      </c>
      <c r="DL116">
        <v>0</v>
      </c>
      <c r="DM116">
        <v>0</v>
      </c>
      <c r="DN116">
        <v>0</v>
      </c>
      <c r="DO116">
        <v>0</v>
      </c>
      <c r="DP116">
        <v>0</v>
      </c>
      <c r="DQ116">
        <v>0</v>
      </c>
      <c r="DR116">
        <v>0</v>
      </c>
      <c r="DS116">
        <v>0</v>
      </c>
      <c r="DT116">
        <v>0</v>
      </c>
      <c r="DU116">
        <v>0</v>
      </c>
      <c r="DV116">
        <v>0</v>
      </c>
      <c r="DW116">
        <v>0</v>
      </c>
      <c r="DX116">
        <v>0</v>
      </c>
      <c r="DY116">
        <v>0</v>
      </c>
      <c r="DZ116">
        <v>0</v>
      </c>
      <c r="EA116">
        <v>0</v>
      </c>
      <c r="EB116">
        <v>0</v>
      </c>
      <c r="EC116">
        <v>0</v>
      </c>
      <c r="ED116">
        <v>0</v>
      </c>
      <c r="EE116">
        <v>0</v>
      </c>
      <c r="EF116">
        <v>0</v>
      </c>
      <c r="EG116">
        <v>0</v>
      </c>
      <c r="EH116">
        <v>0</v>
      </c>
      <c r="EI116">
        <v>0</v>
      </c>
      <c r="EJ116">
        <v>0</v>
      </c>
      <c r="EK116">
        <v>0</v>
      </c>
      <c r="EL116">
        <v>0</v>
      </c>
      <c r="EM116">
        <v>0</v>
      </c>
      <c r="EN116">
        <v>0</v>
      </c>
      <c r="EO116">
        <v>0</v>
      </c>
      <c r="EP116">
        <v>0</v>
      </c>
      <c r="EQ116">
        <v>0</v>
      </c>
      <c r="ER116">
        <v>0</v>
      </c>
      <c r="ES116">
        <v>0</v>
      </c>
      <c r="ET116">
        <v>0</v>
      </c>
      <c r="EU116">
        <v>0</v>
      </c>
      <c r="EV116">
        <v>0</v>
      </c>
      <c r="EW116">
        <v>0</v>
      </c>
      <c r="EX116">
        <v>0</v>
      </c>
      <c r="EY116">
        <v>0</v>
      </c>
      <c r="EZ116">
        <v>0</v>
      </c>
      <c r="FA116">
        <v>0</v>
      </c>
      <c r="FB116">
        <v>0</v>
      </c>
      <c r="FC116">
        <v>0</v>
      </c>
      <c r="FD116">
        <v>0</v>
      </c>
      <c r="FE116">
        <v>0</v>
      </c>
      <c r="FF116">
        <v>0</v>
      </c>
      <c r="FG116">
        <v>0</v>
      </c>
      <c r="FH116">
        <v>0</v>
      </c>
      <c r="FI116">
        <v>0</v>
      </c>
    </row>
    <row r="117" spans="1:165" x14ac:dyDescent="0.25">
      <c r="A117">
        <v>1912</v>
      </c>
      <c r="B117">
        <v>80</v>
      </c>
      <c r="C117">
        <f t="shared" si="13"/>
        <v>66259709.200000003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  <c r="BI117">
        <v>0</v>
      </c>
      <c r="BJ117">
        <v>0</v>
      </c>
      <c r="BK117">
        <v>0</v>
      </c>
      <c r="BL117">
        <v>0</v>
      </c>
      <c r="BM117">
        <v>0</v>
      </c>
      <c r="BN117">
        <v>0</v>
      </c>
      <c r="BO117">
        <v>0</v>
      </c>
      <c r="BP117">
        <v>0</v>
      </c>
      <c r="BQ117">
        <v>0</v>
      </c>
      <c r="BR117">
        <v>0</v>
      </c>
      <c r="BS117">
        <v>0</v>
      </c>
      <c r="BT117">
        <v>0</v>
      </c>
      <c r="BU117">
        <v>0</v>
      </c>
      <c r="BV117">
        <v>762371.9</v>
      </c>
      <c r="BW117">
        <v>800109.3</v>
      </c>
      <c r="BX117">
        <v>798519.3</v>
      </c>
      <c r="BY117">
        <v>841017.4</v>
      </c>
      <c r="BZ117">
        <v>985123.3</v>
      </c>
      <c r="CA117">
        <v>1097329</v>
      </c>
      <c r="CB117">
        <v>1190969</v>
      </c>
      <c r="CC117">
        <v>1283429</v>
      </c>
      <c r="CD117">
        <v>1453344</v>
      </c>
      <c r="CE117">
        <v>1790941</v>
      </c>
      <c r="CF117">
        <v>1661734</v>
      </c>
      <c r="CG117">
        <v>1743684</v>
      </c>
      <c r="CH117">
        <v>2052186</v>
      </c>
      <c r="CI117">
        <v>2547872</v>
      </c>
      <c r="CJ117">
        <v>2647045</v>
      </c>
      <c r="CK117">
        <v>2686462</v>
      </c>
      <c r="CL117">
        <v>2769526</v>
      </c>
      <c r="CM117">
        <v>2919443</v>
      </c>
      <c r="CN117">
        <v>3060010</v>
      </c>
      <c r="CO117">
        <v>3388727</v>
      </c>
      <c r="CP117">
        <v>3650048</v>
      </c>
      <c r="CQ117">
        <v>3276606</v>
      </c>
      <c r="CR117">
        <v>3143774</v>
      </c>
      <c r="CS117">
        <v>2987571</v>
      </c>
      <c r="CT117">
        <v>2871459</v>
      </c>
      <c r="CU117">
        <v>2792673</v>
      </c>
      <c r="CV117">
        <v>2912056</v>
      </c>
      <c r="CW117">
        <v>2954049</v>
      </c>
      <c r="CX117">
        <v>2782491</v>
      </c>
      <c r="CY117">
        <v>2409140</v>
      </c>
      <c r="CZ117">
        <v>0</v>
      </c>
      <c r="DA117">
        <v>0</v>
      </c>
      <c r="DB117">
        <v>0</v>
      </c>
      <c r="DC117">
        <v>0</v>
      </c>
      <c r="DD117">
        <v>0</v>
      </c>
      <c r="DE117">
        <v>0</v>
      </c>
      <c r="DF117">
        <v>0</v>
      </c>
      <c r="DG117">
        <v>0</v>
      </c>
      <c r="DH117">
        <v>0</v>
      </c>
      <c r="DI117">
        <v>0</v>
      </c>
      <c r="DJ117">
        <v>0</v>
      </c>
      <c r="DK117">
        <v>0</v>
      </c>
      <c r="DL117">
        <v>0</v>
      </c>
      <c r="DM117">
        <v>0</v>
      </c>
      <c r="DN117">
        <v>0</v>
      </c>
      <c r="DO117">
        <v>0</v>
      </c>
      <c r="DP117">
        <v>0</v>
      </c>
      <c r="DQ117">
        <v>0</v>
      </c>
      <c r="DR117" s="1">
        <v>0</v>
      </c>
      <c r="DS117" s="1">
        <v>0</v>
      </c>
      <c r="DT117" s="1">
        <v>0</v>
      </c>
      <c r="DU117" s="1">
        <v>0</v>
      </c>
      <c r="DV117">
        <v>0</v>
      </c>
      <c r="DW117">
        <v>0</v>
      </c>
      <c r="DX117">
        <v>0</v>
      </c>
      <c r="DY117">
        <v>0</v>
      </c>
      <c r="DZ117">
        <v>0</v>
      </c>
      <c r="EA117">
        <v>0</v>
      </c>
      <c r="EB117">
        <v>0</v>
      </c>
      <c r="EC117">
        <v>0</v>
      </c>
      <c r="ED117">
        <v>0</v>
      </c>
      <c r="EE117">
        <v>0</v>
      </c>
      <c r="EF117">
        <v>0</v>
      </c>
      <c r="EG117">
        <v>0</v>
      </c>
      <c r="EH117">
        <v>0</v>
      </c>
      <c r="EI117">
        <v>0</v>
      </c>
      <c r="EJ117">
        <v>0</v>
      </c>
      <c r="EK117">
        <v>0</v>
      </c>
      <c r="EL117">
        <v>0</v>
      </c>
      <c r="EM117">
        <v>0</v>
      </c>
      <c r="EN117">
        <v>0</v>
      </c>
      <c r="EO117">
        <v>0</v>
      </c>
      <c r="EP117">
        <v>0</v>
      </c>
      <c r="EQ117">
        <v>0</v>
      </c>
      <c r="ER117">
        <v>0</v>
      </c>
      <c r="ES117">
        <v>0</v>
      </c>
      <c r="ET117">
        <v>0</v>
      </c>
      <c r="EU117">
        <v>0</v>
      </c>
      <c r="EV117">
        <v>0</v>
      </c>
      <c r="EW117">
        <v>0</v>
      </c>
      <c r="EX117">
        <v>0</v>
      </c>
      <c r="EY117">
        <v>0</v>
      </c>
      <c r="EZ117">
        <v>0</v>
      </c>
      <c r="FA117">
        <v>0</v>
      </c>
      <c r="FB117">
        <v>0</v>
      </c>
      <c r="FC117">
        <v>0</v>
      </c>
      <c r="FD117">
        <v>0</v>
      </c>
      <c r="FE117">
        <v>0</v>
      </c>
      <c r="FF117">
        <v>0</v>
      </c>
      <c r="FG117">
        <v>0</v>
      </c>
      <c r="FH117">
        <v>0</v>
      </c>
      <c r="FI117">
        <v>0</v>
      </c>
    </row>
    <row r="118" spans="1:165" x14ac:dyDescent="0.25">
      <c r="A118">
        <v>1922</v>
      </c>
      <c r="B118">
        <v>80</v>
      </c>
      <c r="C118">
        <f t="shared" si="13"/>
        <v>196237220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  <c r="BI118">
        <v>0</v>
      </c>
      <c r="BJ118">
        <v>0</v>
      </c>
      <c r="BK118">
        <v>0</v>
      </c>
      <c r="BL118">
        <v>0</v>
      </c>
      <c r="BM118">
        <v>0</v>
      </c>
      <c r="BN118">
        <v>0</v>
      </c>
      <c r="BO118">
        <v>0</v>
      </c>
      <c r="BP118">
        <v>0</v>
      </c>
      <c r="BQ118">
        <v>0</v>
      </c>
      <c r="BR118">
        <v>0</v>
      </c>
      <c r="BS118">
        <v>0</v>
      </c>
      <c r="BT118">
        <v>0</v>
      </c>
      <c r="BU118">
        <v>0</v>
      </c>
      <c r="BV118">
        <v>0</v>
      </c>
      <c r="BW118">
        <v>0</v>
      </c>
      <c r="BX118">
        <v>0</v>
      </c>
      <c r="BY118">
        <v>0</v>
      </c>
      <c r="BZ118">
        <v>0</v>
      </c>
      <c r="CA118">
        <v>0</v>
      </c>
      <c r="CB118">
        <v>0</v>
      </c>
      <c r="CC118">
        <v>0</v>
      </c>
      <c r="CD118">
        <v>0</v>
      </c>
      <c r="CE118">
        <v>0</v>
      </c>
      <c r="CF118">
        <v>2328701</v>
      </c>
      <c r="CG118">
        <v>2443543</v>
      </c>
      <c r="CH118">
        <v>2875869</v>
      </c>
      <c r="CI118">
        <v>3570507</v>
      </c>
      <c r="CJ118">
        <v>3709485</v>
      </c>
      <c r="CK118">
        <v>3764722</v>
      </c>
      <c r="CL118">
        <v>3881126</v>
      </c>
      <c r="CM118">
        <v>4091215</v>
      </c>
      <c r="CN118">
        <v>4288200</v>
      </c>
      <c r="CO118">
        <v>4748855</v>
      </c>
      <c r="CP118">
        <v>5115061</v>
      </c>
      <c r="CQ118">
        <v>4591731</v>
      </c>
      <c r="CR118">
        <v>4405585</v>
      </c>
      <c r="CS118">
        <v>4186687</v>
      </c>
      <c r="CT118">
        <v>4023971</v>
      </c>
      <c r="CU118">
        <v>3913563</v>
      </c>
      <c r="CV118">
        <v>4080863</v>
      </c>
      <c r="CW118">
        <v>4139711</v>
      </c>
      <c r="CX118">
        <v>3899294</v>
      </c>
      <c r="CY118">
        <v>3376092</v>
      </c>
      <c r="CZ118">
        <v>4588861</v>
      </c>
      <c r="DA118">
        <v>5399236</v>
      </c>
      <c r="DB118">
        <v>5743772</v>
      </c>
      <c r="DC118">
        <v>5738574</v>
      </c>
      <c r="DD118">
        <v>6836543</v>
      </c>
      <c r="DE118" s="1">
        <v>9995453</v>
      </c>
      <c r="DF118" s="1">
        <v>13800000</v>
      </c>
      <c r="DG118" s="1">
        <v>17600000</v>
      </c>
      <c r="DH118" s="1">
        <v>21600000</v>
      </c>
      <c r="DI118" s="1">
        <v>27500000</v>
      </c>
      <c r="DJ118">
        <v>0</v>
      </c>
      <c r="DK118">
        <v>0</v>
      </c>
      <c r="DL118">
        <v>0</v>
      </c>
      <c r="DM118">
        <v>0</v>
      </c>
      <c r="DN118">
        <v>0</v>
      </c>
      <c r="DO118">
        <v>0</v>
      </c>
      <c r="DP118">
        <v>0</v>
      </c>
      <c r="DQ118">
        <v>0</v>
      </c>
      <c r="DR118" s="1">
        <v>0</v>
      </c>
      <c r="DS118" s="1">
        <v>0</v>
      </c>
      <c r="DT118" s="1">
        <v>0</v>
      </c>
      <c r="DU118" s="1">
        <v>0</v>
      </c>
      <c r="DV118" s="1">
        <v>0</v>
      </c>
      <c r="DW118" s="1">
        <v>0</v>
      </c>
      <c r="DX118" s="1">
        <v>0</v>
      </c>
      <c r="DY118" s="1">
        <v>0</v>
      </c>
      <c r="DZ118" s="1">
        <v>0</v>
      </c>
      <c r="EA118">
        <v>0</v>
      </c>
      <c r="EB118">
        <v>0</v>
      </c>
      <c r="EC118">
        <v>0</v>
      </c>
      <c r="ED118">
        <v>0</v>
      </c>
      <c r="EE118">
        <v>0</v>
      </c>
      <c r="EF118">
        <v>0</v>
      </c>
      <c r="EG118">
        <v>0</v>
      </c>
      <c r="EH118">
        <v>0</v>
      </c>
      <c r="EI118">
        <v>0</v>
      </c>
      <c r="EJ118">
        <v>0</v>
      </c>
      <c r="EK118">
        <v>0</v>
      </c>
      <c r="EL118">
        <v>0</v>
      </c>
      <c r="EM118">
        <v>0</v>
      </c>
      <c r="EN118">
        <v>0</v>
      </c>
      <c r="EO118">
        <v>0</v>
      </c>
      <c r="EP118">
        <v>0</v>
      </c>
      <c r="EQ118">
        <v>0</v>
      </c>
      <c r="ER118">
        <v>0</v>
      </c>
      <c r="ES118">
        <v>0</v>
      </c>
      <c r="ET118">
        <v>0</v>
      </c>
      <c r="EU118">
        <v>0</v>
      </c>
      <c r="EV118">
        <v>0</v>
      </c>
      <c r="EW118">
        <v>0</v>
      </c>
      <c r="EX118">
        <v>0</v>
      </c>
      <c r="EY118">
        <v>0</v>
      </c>
      <c r="EZ118">
        <v>0</v>
      </c>
      <c r="FA118">
        <v>0</v>
      </c>
      <c r="FB118">
        <v>0</v>
      </c>
      <c r="FC118">
        <v>0</v>
      </c>
      <c r="FD118">
        <v>0</v>
      </c>
      <c r="FE118">
        <v>0</v>
      </c>
      <c r="FF118">
        <v>0</v>
      </c>
      <c r="FG118">
        <v>0</v>
      </c>
      <c r="FH118">
        <v>0</v>
      </c>
      <c r="FI118">
        <v>0</v>
      </c>
    </row>
    <row r="119" spans="1:165" x14ac:dyDescent="0.25">
      <c r="A119">
        <v>1927</v>
      </c>
      <c r="B119">
        <v>80</v>
      </c>
      <c r="C119">
        <f t="shared" si="13"/>
        <v>395272655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  <c r="BI119">
        <v>0</v>
      </c>
      <c r="BJ119">
        <v>0</v>
      </c>
      <c r="BK119">
        <v>0</v>
      </c>
      <c r="BL119">
        <v>0</v>
      </c>
      <c r="BM119">
        <v>0</v>
      </c>
      <c r="BN119">
        <v>0</v>
      </c>
      <c r="BO119">
        <v>0</v>
      </c>
      <c r="BP119">
        <v>0</v>
      </c>
      <c r="BQ119">
        <v>0</v>
      </c>
      <c r="BR119">
        <v>0</v>
      </c>
      <c r="BS119">
        <v>0</v>
      </c>
      <c r="BT119">
        <v>0</v>
      </c>
      <c r="BU119">
        <v>0</v>
      </c>
      <c r="BV119">
        <v>0</v>
      </c>
      <c r="BW119">
        <v>0</v>
      </c>
      <c r="BX119">
        <v>0</v>
      </c>
      <c r="BY119">
        <v>0</v>
      </c>
      <c r="BZ119">
        <v>0</v>
      </c>
      <c r="CA119">
        <v>0</v>
      </c>
      <c r="CB119">
        <v>0</v>
      </c>
      <c r="CC119">
        <v>0</v>
      </c>
      <c r="CD119">
        <v>0</v>
      </c>
      <c r="CE119">
        <v>0</v>
      </c>
      <c r="CF119">
        <v>0</v>
      </c>
      <c r="CG119">
        <v>0</v>
      </c>
      <c r="CH119">
        <v>0</v>
      </c>
      <c r="CI119">
        <v>0</v>
      </c>
      <c r="CJ119">
        <v>0</v>
      </c>
      <c r="CK119">
        <v>4020046</v>
      </c>
      <c r="CL119">
        <v>4144345</v>
      </c>
      <c r="CM119">
        <v>4368682</v>
      </c>
      <c r="CN119">
        <v>4579026</v>
      </c>
      <c r="CO119">
        <v>5070923</v>
      </c>
      <c r="CP119">
        <v>5461965</v>
      </c>
      <c r="CQ119">
        <v>4903143</v>
      </c>
      <c r="CR119">
        <v>4704372</v>
      </c>
      <c r="CS119">
        <v>4470629</v>
      </c>
      <c r="CT119">
        <v>4296877</v>
      </c>
      <c r="CU119">
        <v>4178981</v>
      </c>
      <c r="CV119">
        <v>4357627</v>
      </c>
      <c r="CW119">
        <v>4420466</v>
      </c>
      <c r="CX119">
        <v>4163745</v>
      </c>
      <c r="CY119">
        <v>3605059</v>
      </c>
      <c r="CZ119">
        <v>4900078</v>
      </c>
      <c r="DA119">
        <v>5765413</v>
      </c>
      <c r="DB119">
        <v>6133315</v>
      </c>
      <c r="DC119">
        <v>6127765</v>
      </c>
      <c r="DD119">
        <v>7300198</v>
      </c>
      <c r="DE119" s="1">
        <v>10700000</v>
      </c>
      <c r="DF119" s="1">
        <v>14700000</v>
      </c>
      <c r="DG119" s="1">
        <v>18800000</v>
      </c>
      <c r="DH119" s="1">
        <v>23100000</v>
      </c>
      <c r="DI119" s="1">
        <v>29400000</v>
      </c>
      <c r="DJ119" s="1">
        <v>33800000</v>
      </c>
      <c r="DK119" s="1">
        <v>41900000</v>
      </c>
      <c r="DL119" s="1">
        <v>41300000</v>
      </c>
      <c r="DM119" s="1">
        <v>37300000</v>
      </c>
      <c r="DN119" s="1">
        <v>47300000</v>
      </c>
      <c r="DO119">
        <v>0</v>
      </c>
      <c r="DP119">
        <v>0</v>
      </c>
      <c r="DQ119" s="1">
        <v>0</v>
      </c>
      <c r="DR119" s="1">
        <v>0</v>
      </c>
      <c r="DS119" s="1">
        <v>0</v>
      </c>
      <c r="DT119" s="1">
        <v>0</v>
      </c>
      <c r="DU119" s="1">
        <v>0</v>
      </c>
      <c r="DV119" s="1">
        <v>0</v>
      </c>
      <c r="DW119" s="1">
        <v>0</v>
      </c>
      <c r="DX119" s="1">
        <v>0</v>
      </c>
      <c r="DY119" s="1">
        <v>0</v>
      </c>
      <c r="DZ119" s="1">
        <v>0</v>
      </c>
      <c r="EA119" s="1">
        <v>0</v>
      </c>
      <c r="EB119" s="1">
        <v>0</v>
      </c>
      <c r="EC119" s="1">
        <v>0</v>
      </c>
      <c r="ED119">
        <v>0</v>
      </c>
      <c r="EE119">
        <v>0</v>
      </c>
      <c r="EF119">
        <v>0</v>
      </c>
      <c r="EG119">
        <v>0</v>
      </c>
      <c r="EH119">
        <v>0</v>
      </c>
      <c r="EI119">
        <v>0</v>
      </c>
      <c r="EJ119">
        <v>0</v>
      </c>
      <c r="EK119">
        <v>0</v>
      </c>
      <c r="EL119">
        <v>0</v>
      </c>
      <c r="EM119">
        <v>0</v>
      </c>
      <c r="EN119">
        <v>0</v>
      </c>
      <c r="EO119">
        <v>0</v>
      </c>
      <c r="EP119">
        <v>0</v>
      </c>
      <c r="EQ119">
        <v>0</v>
      </c>
      <c r="ER119">
        <v>0</v>
      </c>
      <c r="ES119">
        <v>0</v>
      </c>
      <c r="ET119">
        <v>0</v>
      </c>
      <c r="EU119">
        <v>0</v>
      </c>
      <c r="EV119">
        <v>0</v>
      </c>
      <c r="EW119">
        <v>0</v>
      </c>
      <c r="EX119">
        <v>0</v>
      </c>
      <c r="EY119">
        <v>0</v>
      </c>
      <c r="EZ119">
        <v>0</v>
      </c>
      <c r="FA119">
        <v>0</v>
      </c>
      <c r="FB119">
        <v>0</v>
      </c>
      <c r="FC119">
        <v>0</v>
      </c>
      <c r="FD119">
        <v>0</v>
      </c>
      <c r="FE119">
        <v>0</v>
      </c>
      <c r="FF119">
        <v>0</v>
      </c>
      <c r="FG119">
        <v>0</v>
      </c>
      <c r="FH119">
        <v>0</v>
      </c>
      <c r="FI119">
        <v>0</v>
      </c>
    </row>
    <row r="120" spans="1:165" x14ac:dyDescent="0.25">
      <c r="A120">
        <v>1932</v>
      </c>
      <c r="B120">
        <v>80</v>
      </c>
      <c r="C120">
        <f t="shared" si="13"/>
        <v>576589958.20000005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  <c r="BI120">
        <v>0</v>
      </c>
      <c r="BJ120">
        <v>0</v>
      </c>
      <c r="BK120">
        <v>0</v>
      </c>
      <c r="BL120">
        <v>0</v>
      </c>
      <c r="BM120">
        <v>0</v>
      </c>
      <c r="BN120">
        <v>0</v>
      </c>
      <c r="BO120">
        <v>0</v>
      </c>
      <c r="BP120">
        <v>0</v>
      </c>
      <c r="BQ120">
        <v>0</v>
      </c>
      <c r="BR120">
        <v>0</v>
      </c>
      <c r="BS120">
        <v>0</v>
      </c>
      <c r="BT120">
        <v>0</v>
      </c>
      <c r="BU120">
        <v>0</v>
      </c>
      <c r="BV120">
        <v>0</v>
      </c>
      <c r="BW120">
        <v>0</v>
      </c>
      <c r="BX120">
        <v>0</v>
      </c>
      <c r="BY120">
        <v>0</v>
      </c>
      <c r="BZ120">
        <v>0</v>
      </c>
      <c r="CA120">
        <v>0</v>
      </c>
      <c r="CB120">
        <v>0</v>
      </c>
      <c r="CC120">
        <v>0</v>
      </c>
      <c r="CD120">
        <v>0</v>
      </c>
      <c r="CE120">
        <v>0</v>
      </c>
      <c r="CF120">
        <v>0</v>
      </c>
      <c r="CG120">
        <v>0</v>
      </c>
      <c r="CH120">
        <v>0</v>
      </c>
      <c r="CI120">
        <v>0</v>
      </c>
      <c r="CJ120">
        <v>0</v>
      </c>
      <c r="CK120">
        <v>0</v>
      </c>
      <c r="CL120">
        <v>0</v>
      </c>
      <c r="CM120">
        <v>0</v>
      </c>
      <c r="CN120">
        <v>0</v>
      </c>
      <c r="CO120">
        <v>0</v>
      </c>
      <c r="CP120">
        <v>5749019</v>
      </c>
      <c r="CQ120">
        <v>5160828</v>
      </c>
      <c r="CR120">
        <v>4951610</v>
      </c>
      <c r="CS120">
        <v>4705583</v>
      </c>
      <c r="CT120">
        <v>4522700</v>
      </c>
      <c r="CU120">
        <v>4398608</v>
      </c>
      <c r="CV120">
        <v>4586643</v>
      </c>
      <c r="CW120">
        <v>4652784</v>
      </c>
      <c r="CX120">
        <v>4382571</v>
      </c>
      <c r="CY120">
        <v>3794523</v>
      </c>
      <c r="CZ120">
        <v>5157602</v>
      </c>
      <c r="DA120">
        <v>6068414</v>
      </c>
      <c r="DB120">
        <v>6455652</v>
      </c>
      <c r="DC120">
        <v>6449810</v>
      </c>
      <c r="DD120">
        <v>7683860</v>
      </c>
      <c r="DE120" s="1">
        <v>11200000</v>
      </c>
      <c r="DF120" s="1">
        <v>15500000</v>
      </c>
      <c r="DG120" s="1">
        <v>19800000</v>
      </c>
      <c r="DH120" s="1">
        <v>24300000</v>
      </c>
      <c r="DI120" s="1">
        <v>30900000</v>
      </c>
      <c r="DJ120" s="1">
        <v>35500000</v>
      </c>
      <c r="DK120" s="1">
        <v>44100000</v>
      </c>
      <c r="DL120" s="1">
        <v>43500000</v>
      </c>
      <c r="DM120" s="1">
        <v>39300000</v>
      </c>
      <c r="DN120" s="1">
        <v>49800000</v>
      </c>
      <c r="DO120" s="1">
        <v>59900000</v>
      </c>
      <c r="DP120" s="1">
        <v>60700000</v>
      </c>
      <c r="DQ120" s="1">
        <v>61800000</v>
      </c>
      <c r="DR120" s="1">
        <v>717626.6</v>
      </c>
      <c r="DS120" s="1">
        <v>852124.6</v>
      </c>
      <c r="DT120" s="1">
        <v>0</v>
      </c>
      <c r="DU120" s="1">
        <v>0</v>
      </c>
      <c r="DV120" s="1">
        <v>0</v>
      </c>
      <c r="DW120" s="1">
        <v>0</v>
      </c>
      <c r="DX120" s="1">
        <v>0</v>
      </c>
      <c r="DY120" s="1">
        <v>0</v>
      </c>
      <c r="DZ120" s="1">
        <v>0</v>
      </c>
      <c r="EA120" s="1">
        <v>0</v>
      </c>
      <c r="EB120" s="1">
        <v>0</v>
      </c>
      <c r="EC120" s="1">
        <v>0</v>
      </c>
      <c r="ED120">
        <v>0</v>
      </c>
      <c r="EE120">
        <v>0</v>
      </c>
      <c r="EF120">
        <v>0</v>
      </c>
      <c r="EG120">
        <v>0</v>
      </c>
      <c r="EH120">
        <v>0</v>
      </c>
      <c r="EI120">
        <v>0</v>
      </c>
      <c r="EJ120">
        <v>0</v>
      </c>
      <c r="EK120">
        <v>0</v>
      </c>
      <c r="EL120">
        <v>0</v>
      </c>
      <c r="EM120">
        <v>0</v>
      </c>
      <c r="EN120">
        <v>0</v>
      </c>
      <c r="EO120">
        <v>0</v>
      </c>
      <c r="EP120">
        <v>0</v>
      </c>
      <c r="EQ120">
        <v>0</v>
      </c>
      <c r="ER120">
        <v>0</v>
      </c>
      <c r="ES120">
        <v>0</v>
      </c>
      <c r="ET120">
        <v>0</v>
      </c>
      <c r="EU120">
        <v>0</v>
      </c>
      <c r="EV120">
        <v>0</v>
      </c>
      <c r="EW120">
        <v>0</v>
      </c>
      <c r="EX120">
        <v>0</v>
      </c>
      <c r="EY120">
        <v>0</v>
      </c>
      <c r="EZ120">
        <v>0</v>
      </c>
      <c r="FA120">
        <v>0</v>
      </c>
      <c r="FB120">
        <v>0</v>
      </c>
      <c r="FC120">
        <v>0</v>
      </c>
      <c r="FD120">
        <v>0</v>
      </c>
      <c r="FE120">
        <v>0</v>
      </c>
      <c r="FF120">
        <v>0</v>
      </c>
      <c r="FG120">
        <v>0</v>
      </c>
      <c r="FH120">
        <v>0</v>
      </c>
      <c r="FI120">
        <v>0</v>
      </c>
    </row>
    <row r="121" spans="1:165" x14ac:dyDescent="0.25">
      <c r="A121">
        <v>1937</v>
      </c>
      <c r="B121">
        <v>80</v>
      </c>
      <c r="C121">
        <f t="shared" si="13"/>
        <v>622019077.69999993</v>
      </c>
      <c r="D121">
        <v>0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  <c r="BI121">
        <v>0</v>
      </c>
      <c r="BJ121">
        <v>0</v>
      </c>
      <c r="BK121">
        <v>0</v>
      </c>
      <c r="BL121">
        <v>0</v>
      </c>
      <c r="BM121">
        <v>0</v>
      </c>
      <c r="BN121">
        <v>0</v>
      </c>
      <c r="BO121">
        <v>0</v>
      </c>
      <c r="BP121">
        <v>0</v>
      </c>
      <c r="BQ121">
        <v>0</v>
      </c>
      <c r="BR121">
        <v>0</v>
      </c>
      <c r="BS121">
        <v>0</v>
      </c>
      <c r="BT121">
        <v>0</v>
      </c>
      <c r="BU121">
        <v>0</v>
      </c>
      <c r="BV121">
        <v>0</v>
      </c>
      <c r="BW121">
        <v>0</v>
      </c>
      <c r="BX121">
        <v>0</v>
      </c>
      <c r="BY121">
        <v>0</v>
      </c>
      <c r="BZ121">
        <v>0</v>
      </c>
      <c r="CA121">
        <v>0</v>
      </c>
      <c r="CB121">
        <v>0</v>
      </c>
      <c r="CC121">
        <v>0</v>
      </c>
      <c r="CD121">
        <v>0</v>
      </c>
      <c r="CE121">
        <v>0</v>
      </c>
      <c r="CF121">
        <v>0</v>
      </c>
      <c r="CG121">
        <v>0</v>
      </c>
      <c r="CH121">
        <v>0</v>
      </c>
      <c r="CI121">
        <v>0</v>
      </c>
      <c r="CJ121">
        <v>0</v>
      </c>
      <c r="CK121">
        <v>0</v>
      </c>
      <c r="CL121">
        <v>0</v>
      </c>
      <c r="CM121">
        <v>0</v>
      </c>
      <c r="CN121">
        <v>0</v>
      </c>
      <c r="CO121">
        <v>0</v>
      </c>
      <c r="CP121">
        <v>0</v>
      </c>
      <c r="CQ121">
        <v>0</v>
      </c>
      <c r="CR121">
        <v>0</v>
      </c>
      <c r="CS121">
        <v>0</v>
      </c>
      <c r="CT121">
        <v>0</v>
      </c>
      <c r="CU121">
        <v>4905751</v>
      </c>
      <c r="CV121">
        <v>5115465</v>
      </c>
      <c r="CW121">
        <v>5189233</v>
      </c>
      <c r="CX121">
        <v>4887864</v>
      </c>
      <c r="CY121">
        <v>4232018</v>
      </c>
      <c r="CZ121">
        <v>5752254</v>
      </c>
      <c r="DA121">
        <v>6768080</v>
      </c>
      <c r="DB121">
        <v>7199965</v>
      </c>
      <c r="DC121">
        <v>7193448</v>
      </c>
      <c r="DD121">
        <v>8569780</v>
      </c>
      <c r="DE121" s="1">
        <v>12500000</v>
      </c>
      <c r="DF121" s="1">
        <v>17300000</v>
      </c>
      <c r="DG121" s="1">
        <v>22100000</v>
      </c>
      <c r="DH121" s="1">
        <v>27100000</v>
      </c>
      <c r="DI121" s="1">
        <v>34500000</v>
      </c>
      <c r="DJ121" s="1">
        <v>39600000</v>
      </c>
      <c r="DK121" s="1">
        <v>49100000</v>
      </c>
      <c r="DL121" s="1">
        <v>48500000</v>
      </c>
      <c r="DM121" s="1">
        <v>43800000</v>
      </c>
      <c r="DN121" s="1">
        <v>55500000</v>
      </c>
      <c r="DO121" s="1">
        <v>66800000</v>
      </c>
      <c r="DP121" s="1">
        <v>67700000</v>
      </c>
      <c r="DQ121" s="1">
        <v>68900000</v>
      </c>
      <c r="DR121" s="1">
        <v>800366.3</v>
      </c>
      <c r="DS121" s="1">
        <v>950371.4</v>
      </c>
      <c r="DT121" s="1">
        <v>1064317</v>
      </c>
      <c r="DU121" s="1">
        <v>1216438</v>
      </c>
      <c r="DV121" s="1">
        <v>1434518</v>
      </c>
      <c r="DW121" s="1">
        <v>1574025</v>
      </c>
      <c r="DX121" s="1">
        <v>1765184</v>
      </c>
      <c r="DY121" s="1">
        <v>0</v>
      </c>
      <c r="DZ121" s="1">
        <v>0</v>
      </c>
      <c r="EA121" s="1">
        <v>0</v>
      </c>
      <c r="EB121" s="1">
        <v>0</v>
      </c>
      <c r="EC121" s="1">
        <v>0</v>
      </c>
      <c r="ED121">
        <v>0</v>
      </c>
      <c r="EE121">
        <v>0</v>
      </c>
      <c r="EF121">
        <v>0</v>
      </c>
      <c r="EG121">
        <v>0</v>
      </c>
      <c r="EH121">
        <v>0</v>
      </c>
      <c r="EI121">
        <v>0</v>
      </c>
      <c r="EJ121">
        <v>0</v>
      </c>
      <c r="EK121">
        <v>0</v>
      </c>
      <c r="EL121">
        <v>0</v>
      </c>
      <c r="EM121">
        <v>0</v>
      </c>
      <c r="EN121">
        <v>0</v>
      </c>
      <c r="EO121">
        <v>0</v>
      </c>
      <c r="EP121">
        <v>0</v>
      </c>
      <c r="EQ121">
        <v>0</v>
      </c>
      <c r="ER121">
        <v>0</v>
      </c>
      <c r="ES121">
        <v>0</v>
      </c>
      <c r="ET121">
        <v>0</v>
      </c>
      <c r="EU121">
        <v>0</v>
      </c>
      <c r="EV121">
        <v>0</v>
      </c>
      <c r="EW121">
        <v>0</v>
      </c>
      <c r="EX121">
        <v>0</v>
      </c>
      <c r="EY121">
        <v>0</v>
      </c>
      <c r="EZ121">
        <v>0</v>
      </c>
      <c r="FA121">
        <v>0</v>
      </c>
      <c r="FB121">
        <v>0</v>
      </c>
      <c r="FC121">
        <v>0</v>
      </c>
      <c r="FD121">
        <v>0</v>
      </c>
      <c r="FE121">
        <v>0</v>
      </c>
      <c r="FF121">
        <v>0</v>
      </c>
      <c r="FG121">
        <v>0</v>
      </c>
      <c r="FH121">
        <v>0</v>
      </c>
      <c r="FI121">
        <v>0</v>
      </c>
    </row>
    <row r="122" spans="1:165" x14ac:dyDescent="0.25">
      <c r="A122">
        <v>1942</v>
      </c>
      <c r="B122">
        <v>80</v>
      </c>
      <c r="C122">
        <f t="shared" si="13"/>
        <v>584424131.89999998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  <c r="BI122">
        <v>0</v>
      </c>
      <c r="BJ122">
        <v>0</v>
      </c>
      <c r="BK122">
        <v>0</v>
      </c>
      <c r="BL122">
        <v>0</v>
      </c>
      <c r="BM122">
        <v>0</v>
      </c>
      <c r="BN122">
        <v>0</v>
      </c>
      <c r="BO122">
        <v>0</v>
      </c>
      <c r="BP122">
        <v>0</v>
      </c>
      <c r="BQ122">
        <v>0</v>
      </c>
      <c r="BR122">
        <v>0</v>
      </c>
      <c r="BS122">
        <v>0</v>
      </c>
      <c r="BT122">
        <v>0</v>
      </c>
      <c r="BU122">
        <v>0</v>
      </c>
      <c r="BV122">
        <v>0</v>
      </c>
      <c r="BW122">
        <v>0</v>
      </c>
      <c r="BX122">
        <v>0</v>
      </c>
      <c r="BY122">
        <v>0</v>
      </c>
      <c r="BZ122">
        <v>0</v>
      </c>
      <c r="CA122">
        <v>0</v>
      </c>
      <c r="CB122">
        <v>0</v>
      </c>
      <c r="CC122">
        <v>0</v>
      </c>
      <c r="CD122">
        <v>0</v>
      </c>
      <c r="CE122">
        <v>0</v>
      </c>
      <c r="CF122">
        <v>0</v>
      </c>
      <c r="CG122">
        <v>0</v>
      </c>
      <c r="CH122">
        <v>0</v>
      </c>
      <c r="CI122">
        <v>0</v>
      </c>
      <c r="CJ122">
        <v>0</v>
      </c>
      <c r="CK122">
        <v>0</v>
      </c>
      <c r="CL122">
        <v>0</v>
      </c>
      <c r="CM122">
        <v>0</v>
      </c>
      <c r="CN122">
        <v>0</v>
      </c>
      <c r="CO122">
        <v>0</v>
      </c>
      <c r="CP122">
        <v>0</v>
      </c>
      <c r="CQ122">
        <v>0</v>
      </c>
      <c r="CR122">
        <v>0</v>
      </c>
      <c r="CS122">
        <v>0</v>
      </c>
      <c r="CT122">
        <v>0</v>
      </c>
      <c r="CU122">
        <v>0</v>
      </c>
      <c r="CV122">
        <v>0</v>
      </c>
      <c r="CW122">
        <v>0</v>
      </c>
      <c r="CX122">
        <v>0</v>
      </c>
      <c r="CY122">
        <v>0</v>
      </c>
      <c r="CZ122">
        <v>5503113</v>
      </c>
      <c r="DA122">
        <v>6474941</v>
      </c>
      <c r="DB122">
        <v>6888120</v>
      </c>
      <c r="DC122">
        <v>6881886</v>
      </c>
      <c r="DD122">
        <v>8198607</v>
      </c>
      <c r="DE122" s="1">
        <v>12000000</v>
      </c>
      <c r="DF122" s="1">
        <v>16600000</v>
      </c>
      <c r="DG122" s="1">
        <v>21100000</v>
      </c>
      <c r="DH122" s="1">
        <v>25900000</v>
      </c>
      <c r="DI122" s="1">
        <v>33000000</v>
      </c>
      <c r="DJ122" s="1">
        <v>37900000</v>
      </c>
      <c r="DK122" s="1">
        <v>47000000</v>
      </c>
      <c r="DL122" s="1">
        <v>46400000</v>
      </c>
      <c r="DM122" s="1">
        <v>41900000</v>
      </c>
      <c r="DN122" s="1">
        <v>53100000</v>
      </c>
      <c r="DO122" s="1">
        <v>63900000</v>
      </c>
      <c r="DP122" s="1">
        <v>64800000</v>
      </c>
      <c r="DQ122" s="1">
        <v>65900000</v>
      </c>
      <c r="DR122" s="1">
        <v>765700.9</v>
      </c>
      <c r="DS122" s="1">
        <v>909209</v>
      </c>
      <c r="DT122" s="1">
        <v>1018219</v>
      </c>
      <c r="DU122" s="1">
        <v>1163751</v>
      </c>
      <c r="DV122" s="1">
        <v>1372386</v>
      </c>
      <c r="DW122" s="1">
        <v>1505851</v>
      </c>
      <c r="DX122" s="1">
        <v>1688731</v>
      </c>
      <c r="DY122" s="1">
        <v>2112399</v>
      </c>
      <c r="DZ122" s="1">
        <v>1963812</v>
      </c>
      <c r="EA122" s="1">
        <v>2082998</v>
      </c>
      <c r="EB122" s="1">
        <v>3082273</v>
      </c>
      <c r="EC122" s="1">
        <v>3312135</v>
      </c>
      <c r="ED122">
        <v>0</v>
      </c>
      <c r="EE122">
        <v>0</v>
      </c>
      <c r="EF122">
        <v>0</v>
      </c>
      <c r="EG122">
        <v>0</v>
      </c>
      <c r="EH122">
        <v>0</v>
      </c>
      <c r="EI122">
        <v>0</v>
      </c>
      <c r="EJ122">
        <v>0</v>
      </c>
      <c r="EK122">
        <v>0</v>
      </c>
      <c r="EL122">
        <v>0</v>
      </c>
      <c r="EM122">
        <v>0</v>
      </c>
      <c r="EN122">
        <v>0</v>
      </c>
      <c r="EO122">
        <v>0</v>
      </c>
      <c r="EP122">
        <v>0</v>
      </c>
      <c r="EQ122">
        <v>0</v>
      </c>
      <c r="ER122">
        <v>0</v>
      </c>
      <c r="ES122">
        <v>0</v>
      </c>
      <c r="ET122">
        <v>0</v>
      </c>
      <c r="EU122">
        <v>0</v>
      </c>
      <c r="EV122">
        <v>0</v>
      </c>
      <c r="EW122">
        <v>0</v>
      </c>
      <c r="EX122">
        <v>0</v>
      </c>
      <c r="EY122">
        <v>0</v>
      </c>
      <c r="EZ122">
        <v>0</v>
      </c>
      <c r="FA122">
        <v>0</v>
      </c>
      <c r="FB122">
        <v>0</v>
      </c>
      <c r="FC122">
        <v>0</v>
      </c>
      <c r="FD122">
        <v>0</v>
      </c>
      <c r="FE122">
        <v>0</v>
      </c>
      <c r="FF122">
        <v>0</v>
      </c>
      <c r="FG122">
        <v>0</v>
      </c>
      <c r="FH122">
        <v>0</v>
      </c>
      <c r="FI122">
        <v>0</v>
      </c>
    </row>
    <row r="123" spans="1:165" x14ac:dyDescent="0.25">
      <c r="A123">
        <v>1947</v>
      </c>
      <c r="B123">
        <v>80</v>
      </c>
      <c r="C123">
        <f t="shared" si="13"/>
        <v>745125995.20000005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  <c r="BI123">
        <v>0</v>
      </c>
      <c r="BJ123">
        <v>0</v>
      </c>
      <c r="BK123">
        <v>0</v>
      </c>
      <c r="BL123">
        <v>0</v>
      </c>
      <c r="BM123">
        <v>0</v>
      </c>
      <c r="BN123">
        <v>0</v>
      </c>
      <c r="BO123">
        <v>0</v>
      </c>
      <c r="BP123">
        <v>0</v>
      </c>
      <c r="BQ123">
        <v>0</v>
      </c>
      <c r="BR123">
        <v>0</v>
      </c>
      <c r="BS123">
        <v>0</v>
      </c>
      <c r="BT123">
        <v>0</v>
      </c>
      <c r="BU123">
        <v>0</v>
      </c>
      <c r="BV123">
        <v>0</v>
      </c>
      <c r="BW123">
        <v>0</v>
      </c>
      <c r="BX123">
        <v>0</v>
      </c>
      <c r="BY123">
        <v>0</v>
      </c>
      <c r="BZ123">
        <v>0</v>
      </c>
      <c r="CA123">
        <v>0</v>
      </c>
      <c r="CB123">
        <v>0</v>
      </c>
      <c r="CC123">
        <v>0</v>
      </c>
      <c r="CD123">
        <v>0</v>
      </c>
      <c r="CE123">
        <v>0</v>
      </c>
      <c r="CF123">
        <v>0</v>
      </c>
      <c r="CG123">
        <v>0</v>
      </c>
      <c r="CH123">
        <v>0</v>
      </c>
      <c r="CI123">
        <v>0</v>
      </c>
      <c r="CJ123">
        <v>0</v>
      </c>
      <c r="CK123">
        <v>0</v>
      </c>
      <c r="CL123">
        <v>0</v>
      </c>
      <c r="CM123">
        <v>0</v>
      </c>
      <c r="CN123">
        <v>0</v>
      </c>
      <c r="CO123">
        <v>0</v>
      </c>
      <c r="CP123">
        <v>0</v>
      </c>
      <c r="CQ123">
        <v>0</v>
      </c>
      <c r="CR123">
        <v>0</v>
      </c>
      <c r="CS123">
        <v>0</v>
      </c>
      <c r="CT123">
        <v>0</v>
      </c>
      <c r="CU123">
        <v>0</v>
      </c>
      <c r="CV123">
        <v>0</v>
      </c>
      <c r="CW123">
        <v>0</v>
      </c>
      <c r="CX123">
        <v>0</v>
      </c>
      <c r="CY123">
        <v>0</v>
      </c>
      <c r="CZ123">
        <v>0</v>
      </c>
      <c r="DA123">
        <v>0</v>
      </c>
      <c r="DB123">
        <v>0</v>
      </c>
      <c r="DC123">
        <v>0</v>
      </c>
      <c r="DD123">
        <v>0</v>
      </c>
      <c r="DE123" s="1">
        <v>14600000</v>
      </c>
      <c r="DF123" s="1">
        <v>20200000</v>
      </c>
      <c r="DG123" s="1">
        <v>25800000</v>
      </c>
      <c r="DH123" s="1">
        <v>31700000</v>
      </c>
      <c r="DI123" s="1">
        <v>40300000</v>
      </c>
      <c r="DJ123" s="1">
        <v>46400000</v>
      </c>
      <c r="DK123" s="1">
        <v>57500000</v>
      </c>
      <c r="DL123" s="1">
        <v>56700000</v>
      </c>
      <c r="DM123" s="1">
        <v>51200000</v>
      </c>
      <c r="DN123" s="1">
        <v>64900000</v>
      </c>
      <c r="DO123" s="1">
        <v>78100000</v>
      </c>
      <c r="DP123" s="1">
        <v>79100000</v>
      </c>
      <c r="DQ123" s="1">
        <v>80500000</v>
      </c>
      <c r="DR123">
        <v>935748.2</v>
      </c>
      <c r="DS123">
        <v>1111127</v>
      </c>
      <c r="DT123">
        <v>1244346</v>
      </c>
      <c r="DU123">
        <v>1422198</v>
      </c>
      <c r="DV123" s="1">
        <v>1677167</v>
      </c>
      <c r="DW123" s="1">
        <v>1840265</v>
      </c>
      <c r="DX123" s="1">
        <v>2063740</v>
      </c>
      <c r="DY123" s="1">
        <v>2581411</v>
      </c>
      <c r="DZ123" s="1">
        <v>2399536</v>
      </c>
      <c r="EA123" s="1">
        <v>2544967</v>
      </c>
      <c r="EB123" s="1">
        <v>3765608</v>
      </c>
      <c r="EC123" s="1">
        <v>4045324</v>
      </c>
      <c r="ED123">
        <v>4307455</v>
      </c>
      <c r="EE123">
        <v>4841573</v>
      </c>
      <c r="EF123">
        <v>6163985</v>
      </c>
      <c r="EG123">
        <v>6911836</v>
      </c>
      <c r="EH123">
        <v>6169709</v>
      </c>
      <c r="EI123">
        <v>0</v>
      </c>
      <c r="EJ123">
        <v>0</v>
      </c>
      <c r="EK123">
        <v>0</v>
      </c>
      <c r="EL123">
        <v>0</v>
      </c>
      <c r="EM123">
        <v>0</v>
      </c>
      <c r="EN123">
        <v>0</v>
      </c>
      <c r="EO123">
        <v>0</v>
      </c>
      <c r="EP123">
        <v>0</v>
      </c>
      <c r="EQ123">
        <v>0</v>
      </c>
      <c r="ER123">
        <v>0</v>
      </c>
      <c r="ES123" s="1">
        <v>0</v>
      </c>
      <c r="ET123">
        <v>0</v>
      </c>
      <c r="EU123" s="1">
        <v>0</v>
      </c>
      <c r="EV123" s="1">
        <v>0</v>
      </c>
      <c r="EW123" s="1">
        <v>0</v>
      </c>
      <c r="EX123" s="1">
        <v>19400000</v>
      </c>
      <c r="EY123" s="1">
        <v>24700000</v>
      </c>
      <c r="EZ123">
        <v>0</v>
      </c>
      <c r="FA123">
        <v>0</v>
      </c>
      <c r="FB123">
        <v>0</v>
      </c>
      <c r="FC123">
        <v>0</v>
      </c>
      <c r="FD123">
        <v>0</v>
      </c>
      <c r="FE123">
        <v>0</v>
      </c>
      <c r="FF123">
        <v>0</v>
      </c>
      <c r="FG123">
        <v>0</v>
      </c>
      <c r="FH123">
        <v>0</v>
      </c>
      <c r="FI123">
        <v>0</v>
      </c>
    </row>
    <row r="124" spans="1:165" x14ac:dyDescent="0.25">
      <c r="A124">
        <v>1952</v>
      </c>
      <c r="B124">
        <v>80</v>
      </c>
      <c r="C124">
        <f t="shared" si="13"/>
        <v>1064543049</v>
      </c>
      <c r="D124">
        <v>0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  <c r="BI124">
        <v>0</v>
      </c>
      <c r="BJ124">
        <v>0</v>
      </c>
      <c r="BK124">
        <v>0</v>
      </c>
      <c r="BL124">
        <v>0</v>
      </c>
      <c r="BM124">
        <v>0</v>
      </c>
      <c r="BN124">
        <v>0</v>
      </c>
      <c r="BO124">
        <v>0</v>
      </c>
      <c r="BP124">
        <v>0</v>
      </c>
      <c r="BQ124">
        <v>0</v>
      </c>
      <c r="BR124">
        <v>0</v>
      </c>
      <c r="BS124">
        <v>0</v>
      </c>
      <c r="BT124">
        <v>0</v>
      </c>
      <c r="BU124">
        <v>0</v>
      </c>
      <c r="BV124">
        <v>0</v>
      </c>
      <c r="BW124">
        <v>0</v>
      </c>
      <c r="BX124">
        <v>0</v>
      </c>
      <c r="BY124">
        <v>0</v>
      </c>
      <c r="BZ124">
        <v>0</v>
      </c>
      <c r="CA124">
        <v>0</v>
      </c>
      <c r="CB124">
        <v>0</v>
      </c>
      <c r="CC124">
        <v>0</v>
      </c>
      <c r="CD124">
        <v>0</v>
      </c>
      <c r="CE124">
        <v>0</v>
      </c>
      <c r="CF124">
        <v>0</v>
      </c>
      <c r="CG124">
        <v>0</v>
      </c>
      <c r="CH124">
        <v>0</v>
      </c>
      <c r="CI124">
        <v>0</v>
      </c>
      <c r="CJ124">
        <v>0</v>
      </c>
      <c r="CK124">
        <v>0</v>
      </c>
      <c r="CL124">
        <v>0</v>
      </c>
      <c r="CM124">
        <v>0</v>
      </c>
      <c r="CN124">
        <v>0</v>
      </c>
      <c r="CO124">
        <v>0</v>
      </c>
      <c r="CP124">
        <v>0</v>
      </c>
      <c r="CQ124">
        <v>0</v>
      </c>
      <c r="CR124">
        <v>0</v>
      </c>
      <c r="CS124">
        <v>0</v>
      </c>
      <c r="CT124">
        <v>0</v>
      </c>
      <c r="CU124">
        <v>0</v>
      </c>
      <c r="CV124">
        <v>0</v>
      </c>
      <c r="CW124">
        <v>0</v>
      </c>
      <c r="CX124">
        <v>0</v>
      </c>
      <c r="CY124">
        <v>0</v>
      </c>
      <c r="CZ124">
        <v>0</v>
      </c>
      <c r="DA124">
        <v>0</v>
      </c>
      <c r="DB124">
        <v>0</v>
      </c>
      <c r="DC124">
        <v>0</v>
      </c>
      <c r="DD124">
        <v>0</v>
      </c>
      <c r="DE124">
        <v>0</v>
      </c>
      <c r="DF124">
        <v>0</v>
      </c>
      <c r="DG124">
        <v>0</v>
      </c>
      <c r="DH124">
        <v>0</v>
      </c>
      <c r="DI124">
        <v>0</v>
      </c>
      <c r="DJ124" s="1">
        <v>71900000</v>
      </c>
      <c r="DK124" s="1">
        <v>89100000</v>
      </c>
      <c r="DL124" s="1">
        <v>87900000</v>
      </c>
      <c r="DM124" s="1">
        <v>79400000</v>
      </c>
      <c r="DN124" s="1">
        <v>101000000</v>
      </c>
      <c r="DO124" s="1">
        <v>121000000</v>
      </c>
      <c r="DP124" s="1">
        <v>123000000</v>
      </c>
      <c r="DQ124" s="1">
        <v>125000000</v>
      </c>
      <c r="DR124">
        <v>1450801</v>
      </c>
      <c r="DS124">
        <v>1722711</v>
      </c>
      <c r="DT124">
        <v>1929256</v>
      </c>
      <c r="DU124">
        <v>2205001</v>
      </c>
      <c r="DV124">
        <v>2600309</v>
      </c>
      <c r="DW124">
        <v>2852916</v>
      </c>
      <c r="DX124">
        <v>3199019</v>
      </c>
      <c r="DY124">
        <v>4000888</v>
      </c>
      <c r="DZ124">
        <v>3718024</v>
      </c>
      <c r="EA124" s="1">
        <v>3942609</v>
      </c>
      <c r="EB124" s="1">
        <v>5832570</v>
      </c>
      <c r="EC124" s="1">
        <v>6263674</v>
      </c>
      <c r="ED124">
        <v>6667144</v>
      </c>
      <c r="EE124">
        <v>7491208</v>
      </c>
      <c r="EF124">
        <v>9533879</v>
      </c>
      <c r="EG124" s="1">
        <v>10700000</v>
      </c>
      <c r="EH124">
        <v>9533040</v>
      </c>
      <c r="EI124" s="1">
        <v>11700000</v>
      </c>
      <c r="EJ124" s="1">
        <v>13500000</v>
      </c>
      <c r="EK124" s="1">
        <v>13400000</v>
      </c>
      <c r="EL124" s="1">
        <v>19500000</v>
      </c>
      <c r="EM124" s="1">
        <v>24800000</v>
      </c>
      <c r="EN124">
        <v>0</v>
      </c>
      <c r="EO124">
        <v>0</v>
      </c>
      <c r="EP124">
        <v>0</v>
      </c>
      <c r="EQ124">
        <v>0</v>
      </c>
      <c r="ER124">
        <v>0</v>
      </c>
      <c r="ES124" s="1">
        <v>0</v>
      </c>
      <c r="ET124">
        <v>0</v>
      </c>
      <c r="EU124" s="1">
        <v>0</v>
      </c>
      <c r="EV124" s="1">
        <v>0</v>
      </c>
      <c r="EW124" s="1">
        <v>0</v>
      </c>
      <c r="EX124" s="1">
        <v>19800000</v>
      </c>
      <c r="EY124" s="1">
        <v>25200000</v>
      </c>
      <c r="EZ124" s="1">
        <v>28700000</v>
      </c>
      <c r="FA124" s="1">
        <v>26000000</v>
      </c>
      <c r="FB124">
        <v>0</v>
      </c>
      <c r="FC124">
        <v>0</v>
      </c>
      <c r="FD124">
        <v>0</v>
      </c>
      <c r="FE124">
        <v>0</v>
      </c>
      <c r="FF124">
        <v>0</v>
      </c>
      <c r="FG124">
        <v>0</v>
      </c>
      <c r="FH124">
        <v>0</v>
      </c>
      <c r="FI124">
        <v>0</v>
      </c>
    </row>
    <row r="125" spans="1:165" x14ac:dyDescent="0.25">
      <c r="A125">
        <v>1957</v>
      </c>
      <c r="B125">
        <v>80</v>
      </c>
      <c r="C125">
        <f t="shared" ref="C125:C188" si="14">SUM(D125:FI125)</f>
        <v>598996351</v>
      </c>
      <c r="D125">
        <v>0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  <c r="BI125">
        <v>0</v>
      </c>
      <c r="BJ125">
        <v>0</v>
      </c>
      <c r="BK125">
        <v>0</v>
      </c>
      <c r="BL125">
        <v>0</v>
      </c>
      <c r="BM125">
        <v>0</v>
      </c>
      <c r="BN125">
        <v>0</v>
      </c>
      <c r="BO125">
        <v>0</v>
      </c>
      <c r="BP125">
        <v>0</v>
      </c>
      <c r="BQ125">
        <v>0</v>
      </c>
      <c r="BR125">
        <v>0</v>
      </c>
      <c r="BS125">
        <v>0</v>
      </c>
      <c r="BT125">
        <v>0</v>
      </c>
      <c r="BU125">
        <v>0</v>
      </c>
      <c r="BV125">
        <v>0</v>
      </c>
      <c r="BW125">
        <v>0</v>
      </c>
      <c r="BX125">
        <v>0</v>
      </c>
      <c r="BY125">
        <v>0</v>
      </c>
      <c r="BZ125">
        <v>0</v>
      </c>
      <c r="CA125">
        <v>0</v>
      </c>
      <c r="CB125">
        <v>0</v>
      </c>
      <c r="CC125">
        <v>0</v>
      </c>
      <c r="CD125">
        <v>0</v>
      </c>
      <c r="CE125">
        <v>0</v>
      </c>
      <c r="CF125">
        <v>0</v>
      </c>
      <c r="CG125">
        <v>0</v>
      </c>
      <c r="CH125">
        <v>0</v>
      </c>
      <c r="CI125">
        <v>0</v>
      </c>
      <c r="CJ125">
        <v>0</v>
      </c>
      <c r="CK125">
        <v>0</v>
      </c>
      <c r="CL125">
        <v>0</v>
      </c>
      <c r="CM125">
        <v>0</v>
      </c>
      <c r="CN125">
        <v>0</v>
      </c>
      <c r="CO125">
        <v>0</v>
      </c>
      <c r="CP125">
        <v>0</v>
      </c>
      <c r="CQ125">
        <v>0</v>
      </c>
      <c r="CR125">
        <v>0</v>
      </c>
      <c r="CS125">
        <v>0</v>
      </c>
      <c r="CT125">
        <v>0</v>
      </c>
      <c r="CU125">
        <v>0</v>
      </c>
      <c r="CV125">
        <v>0</v>
      </c>
      <c r="CW125">
        <v>0</v>
      </c>
      <c r="CX125">
        <v>0</v>
      </c>
      <c r="CY125">
        <v>0</v>
      </c>
      <c r="CZ125">
        <v>0</v>
      </c>
      <c r="DA125">
        <v>0</v>
      </c>
      <c r="DB125">
        <v>0</v>
      </c>
      <c r="DC125">
        <v>0</v>
      </c>
      <c r="DD125">
        <v>0</v>
      </c>
      <c r="DE125">
        <v>0</v>
      </c>
      <c r="DF125">
        <v>0</v>
      </c>
      <c r="DG125">
        <v>0</v>
      </c>
      <c r="DH125">
        <v>0</v>
      </c>
      <c r="DI125">
        <v>0</v>
      </c>
      <c r="DJ125">
        <v>0</v>
      </c>
      <c r="DK125">
        <v>0</v>
      </c>
      <c r="DL125">
        <v>0</v>
      </c>
      <c r="DM125">
        <v>0</v>
      </c>
      <c r="DN125">
        <v>0</v>
      </c>
      <c r="DO125" s="1">
        <v>123000000</v>
      </c>
      <c r="DP125" s="1">
        <v>125000000</v>
      </c>
      <c r="DQ125" s="1">
        <v>127000000</v>
      </c>
      <c r="DR125">
        <v>1472798</v>
      </c>
      <c r="DS125">
        <v>1748831</v>
      </c>
      <c r="DT125">
        <v>1958508</v>
      </c>
      <c r="DU125">
        <v>2238434</v>
      </c>
      <c r="DV125">
        <v>2639735</v>
      </c>
      <c r="DW125">
        <v>2896317</v>
      </c>
      <c r="DX125">
        <v>3247864</v>
      </c>
      <c r="DY125">
        <v>4062257</v>
      </c>
      <c r="DZ125">
        <v>3775524</v>
      </c>
      <c r="EA125">
        <v>4003938</v>
      </c>
      <c r="EB125">
        <v>5923786</v>
      </c>
      <c r="EC125">
        <v>6362502</v>
      </c>
      <c r="ED125">
        <v>6773319</v>
      </c>
      <c r="EE125">
        <v>7611587</v>
      </c>
      <c r="EF125">
        <v>9688754</v>
      </c>
      <c r="EG125" s="1">
        <v>10900000</v>
      </c>
      <c r="EH125">
        <v>9692197</v>
      </c>
      <c r="EI125" s="1">
        <v>11900000</v>
      </c>
      <c r="EJ125" s="1">
        <v>13700000</v>
      </c>
      <c r="EK125" s="1">
        <v>13600000</v>
      </c>
      <c r="EL125" s="1">
        <v>19800000</v>
      </c>
      <c r="EM125" s="1">
        <v>25200000</v>
      </c>
      <c r="EN125" s="1">
        <v>28700000</v>
      </c>
      <c r="EO125" s="1">
        <v>26100000</v>
      </c>
      <c r="EP125">
        <v>0</v>
      </c>
      <c r="EQ125">
        <v>0</v>
      </c>
      <c r="ER125">
        <v>0</v>
      </c>
      <c r="ES125">
        <v>0</v>
      </c>
      <c r="ET125">
        <v>0</v>
      </c>
      <c r="EU125">
        <v>0</v>
      </c>
      <c r="EV125">
        <v>0</v>
      </c>
      <c r="EW125">
        <v>0</v>
      </c>
      <c r="EX125">
        <v>0</v>
      </c>
      <c r="EY125">
        <v>0</v>
      </c>
      <c r="EZ125">
        <v>0</v>
      </c>
      <c r="FA125">
        <v>0</v>
      </c>
      <c r="FB125">
        <v>0</v>
      </c>
      <c r="FC125">
        <v>0</v>
      </c>
      <c r="FD125">
        <v>0</v>
      </c>
      <c r="FE125">
        <v>0</v>
      </c>
      <c r="FF125">
        <v>0</v>
      </c>
      <c r="FG125">
        <v>0</v>
      </c>
      <c r="FH125">
        <v>0</v>
      </c>
      <c r="FI125">
        <v>0</v>
      </c>
    </row>
    <row r="126" spans="1:165" x14ac:dyDescent="0.25">
      <c r="A126">
        <v>1842</v>
      </c>
      <c r="B126">
        <v>90</v>
      </c>
      <c r="C126">
        <f t="shared" si="14"/>
        <v>26146571.5</v>
      </c>
      <c r="D126">
        <v>565536</v>
      </c>
      <c r="E126">
        <v>576846.69999999995</v>
      </c>
      <c r="F126">
        <v>588383.69999999995</v>
      </c>
      <c r="G126">
        <v>600151.30000000005</v>
      </c>
      <c r="H126">
        <v>612154.4</v>
      </c>
      <c r="I126">
        <v>624397.4</v>
      </c>
      <c r="J126">
        <v>636885.4</v>
      </c>
      <c r="K126">
        <v>649623.1</v>
      </c>
      <c r="L126">
        <v>791273.4</v>
      </c>
      <c r="M126">
        <v>786807.1</v>
      </c>
      <c r="N126">
        <v>749754.9</v>
      </c>
      <c r="O126">
        <v>759561.7</v>
      </c>
      <c r="P126">
        <v>807849.1</v>
      </c>
      <c r="Q126">
        <v>823864.1</v>
      </c>
      <c r="R126">
        <v>783122.3</v>
      </c>
      <c r="S126">
        <v>914311.6</v>
      </c>
      <c r="T126">
        <v>877000.9</v>
      </c>
      <c r="U126">
        <v>911725.3</v>
      </c>
      <c r="V126">
        <v>910212.1</v>
      </c>
      <c r="W126">
        <v>1015960</v>
      </c>
      <c r="X126">
        <v>1024477</v>
      </c>
      <c r="Y126">
        <v>1033405</v>
      </c>
      <c r="Z126">
        <v>1104566</v>
      </c>
      <c r="AA126">
        <v>1128063</v>
      </c>
      <c r="AB126">
        <v>1101440</v>
      </c>
      <c r="AC126">
        <v>1098631</v>
      </c>
      <c r="AD126">
        <v>1127337</v>
      </c>
      <c r="AE126">
        <v>1110328</v>
      </c>
      <c r="AF126">
        <v>1175513</v>
      </c>
      <c r="AG126">
        <v>1257391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  <c r="BI126">
        <v>0</v>
      </c>
      <c r="BJ126">
        <v>0</v>
      </c>
      <c r="BK126">
        <v>0</v>
      </c>
      <c r="BL126">
        <v>0</v>
      </c>
      <c r="BM126">
        <v>0</v>
      </c>
      <c r="BN126">
        <v>0</v>
      </c>
      <c r="BO126">
        <v>0</v>
      </c>
      <c r="BP126">
        <v>0</v>
      </c>
      <c r="BQ126">
        <v>0</v>
      </c>
      <c r="BR126">
        <v>0</v>
      </c>
      <c r="BS126">
        <v>0</v>
      </c>
      <c r="BT126">
        <v>0</v>
      </c>
      <c r="BU126">
        <v>0</v>
      </c>
      <c r="BV126">
        <v>0</v>
      </c>
      <c r="BW126">
        <v>0</v>
      </c>
      <c r="BX126">
        <v>0</v>
      </c>
      <c r="BY126">
        <v>0</v>
      </c>
      <c r="BZ126">
        <v>0</v>
      </c>
      <c r="CA126">
        <v>0</v>
      </c>
      <c r="CB126">
        <v>0</v>
      </c>
      <c r="CC126">
        <v>0</v>
      </c>
      <c r="CD126">
        <v>0</v>
      </c>
      <c r="CE126">
        <v>0</v>
      </c>
      <c r="CF126">
        <v>0</v>
      </c>
      <c r="CG126">
        <v>0</v>
      </c>
      <c r="CH126">
        <v>0</v>
      </c>
      <c r="CI126">
        <v>0</v>
      </c>
      <c r="CJ126">
        <v>0</v>
      </c>
      <c r="CK126">
        <v>0</v>
      </c>
      <c r="CL126">
        <v>0</v>
      </c>
      <c r="CM126">
        <v>0</v>
      </c>
      <c r="CN126">
        <v>0</v>
      </c>
      <c r="CO126">
        <v>0</v>
      </c>
      <c r="CP126">
        <v>0</v>
      </c>
      <c r="CQ126">
        <v>0</v>
      </c>
      <c r="CR126">
        <v>0</v>
      </c>
      <c r="CS126">
        <v>0</v>
      </c>
      <c r="CT126">
        <v>0</v>
      </c>
      <c r="CU126">
        <v>0</v>
      </c>
      <c r="CV126">
        <v>0</v>
      </c>
      <c r="CW126">
        <v>0</v>
      </c>
      <c r="CX126">
        <v>0</v>
      </c>
      <c r="CY126">
        <v>0</v>
      </c>
      <c r="CZ126">
        <v>0</v>
      </c>
      <c r="DA126">
        <v>0</v>
      </c>
      <c r="DB126">
        <v>0</v>
      </c>
      <c r="DC126">
        <v>0</v>
      </c>
      <c r="DD126">
        <v>0</v>
      </c>
      <c r="DE126">
        <v>0</v>
      </c>
      <c r="DF126">
        <v>0</v>
      </c>
      <c r="DG126">
        <v>0</v>
      </c>
      <c r="DH126">
        <v>0</v>
      </c>
      <c r="DI126">
        <v>0</v>
      </c>
      <c r="DJ126">
        <v>0</v>
      </c>
      <c r="DK126">
        <v>0</v>
      </c>
      <c r="DL126">
        <v>0</v>
      </c>
      <c r="DM126">
        <v>0</v>
      </c>
      <c r="DN126">
        <v>0</v>
      </c>
      <c r="DO126">
        <v>0</v>
      </c>
      <c r="DP126">
        <v>0</v>
      </c>
      <c r="DQ126">
        <v>0</v>
      </c>
      <c r="DR126">
        <v>0</v>
      </c>
      <c r="DS126">
        <v>0</v>
      </c>
      <c r="DT126">
        <v>0</v>
      </c>
      <c r="DU126">
        <v>0</v>
      </c>
      <c r="DV126">
        <v>0</v>
      </c>
      <c r="DW126">
        <v>0</v>
      </c>
      <c r="DX126">
        <v>0</v>
      </c>
      <c r="DY126">
        <v>0</v>
      </c>
      <c r="DZ126">
        <v>0</v>
      </c>
      <c r="EA126">
        <v>0</v>
      </c>
      <c r="EB126">
        <v>0</v>
      </c>
      <c r="EC126">
        <v>0</v>
      </c>
      <c r="ED126">
        <v>0</v>
      </c>
      <c r="EE126">
        <v>0</v>
      </c>
      <c r="EF126">
        <v>0</v>
      </c>
      <c r="EG126">
        <v>0</v>
      </c>
      <c r="EH126">
        <v>0</v>
      </c>
      <c r="EI126">
        <v>0</v>
      </c>
      <c r="EJ126">
        <v>0</v>
      </c>
      <c r="EK126">
        <v>0</v>
      </c>
      <c r="EL126">
        <v>0</v>
      </c>
      <c r="EM126">
        <v>0</v>
      </c>
      <c r="EN126">
        <v>0</v>
      </c>
      <c r="EO126">
        <v>0</v>
      </c>
      <c r="EP126">
        <v>0</v>
      </c>
      <c r="EQ126">
        <v>0</v>
      </c>
      <c r="ER126">
        <v>0</v>
      </c>
      <c r="ES126">
        <v>0</v>
      </c>
      <c r="ET126">
        <v>0</v>
      </c>
      <c r="EU126">
        <v>0</v>
      </c>
      <c r="EV126">
        <v>0</v>
      </c>
      <c r="EW126">
        <v>0</v>
      </c>
      <c r="EX126">
        <v>0</v>
      </c>
      <c r="EY126">
        <v>0</v>
      </c>
      <c r="EZ126">
        <v>0</v>
      </c>
      <c r="FA126">
        <v>0</v>
      </c>
      <c r="FB126">
        <v>0</v>
      </c>
      <c r="FC126">
        <v>0</v>
      </c>
      <c r="FD126">
        <v>0</v>
      </c>
      <c r="FE126">
        <v>0</v>
      </c>
      <c r="FF126">
        <v>0</v>
      </c>
      <c r="FG126">
        <v>0</v>
      </c>
      <c r="FH126">
        <v>0</v>
      </c>
      <c r="FI126">
        <v>0</v>
      </c>
    </row>
    <row r="127" spans="1:165" x14ac:dyDescent="0.25">
      <c r="A127">
        <v>1847</v>
      </c>
      <c r="B127">
        <v>90</v>
      </c>
      <c r="C127">
        <f t="shared" si="14"/>
        <v>31522899.399999999</v>
      </c>
      <c r="D127">
        <v>0</v>
      </c>
      <c r="E127">
        <v>0</v>
      </c>
      <c r="F127">
        <v>0</v>
      </c>
      <c r="G127">
        <v>0</v>
      </c>
      <c r="H127">
        <v>0</v>
      </c>
      <c r="I127">
        <v>656480.6</v>
      </c>
      <c r="J127">
        <v>669610.19999999995</v>
      </c>
      <c r="K127">
        <v>683002.4</v>
      </c>
      <c r="L127">
        <v>831931.1</v>
      </c>
      <c r="M127">
        <v>827235.3</v>
      </c>
      <c r="N127">
        <v>788279.2</v>
      </c>
      <c r="O127">
        <v>798589.9</v>
      </c>
      <c r="P127">
        <v>849358.4</v>
      </c>
      <c r="Q127">
        <v>866196.3</v>
      </c>
      <c r="R127">
        <v>823361.1</v>
      </c>
      <c r="S127">
        <v>961291.3</v>
      </c>
      <c r="T127">
        <v>922063.4</v>
      </c>
      <c r="U127">
        <v>958572.1</v>
      </c>
      <c r="V127">
        <v>956981.1</v>
      </c>
      <c r="W127">
        <v>1068163</v>
      </c>
      <c r="X127">
        <v>1077117</v>
      </c>
      <c r="Y127">
        <v>1086504</v>
      </c>
      <c r="Z127">
        <v>1161322</v>
      </c>
      <c r="AA127">
        <v>1186026</v>
      </c>
      <c r="AB127">
        <v>1158035</v>
      </c>
      <c r="AC127">
        <v>1155082</v>
      </c>
      <c r="AD127">
        <v>1185262</v>
      </c>
      <c r="AE127">
        <v>1167379</v>
      </c>
      <c r="AF127">
        <v>1235913</v>
      </c>
      <c r="AG127">
        <v>1321998</v>
      </c>
      <c r="AH127">
        <v>1394382</v>
      </c>
      <c r="AI127">
        <v>1451524</v>
      </c>
      <c r="AJ127">
        <v>1470959</v>
      </c>
      <c r="AK127">
        <v>1440623</v>
      </c>
      <c r="AL127">
        <v>1369658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  <c r="BI127">
        <v>0</v>
      </c>
      <c r="BJ127">
        <v>0</v>
      </c>
      <c r="BK127">
        <v>0</v>
      </c>
      <c r="BL127">
        <v>0</v>
      </c>
      <c r="BM127">
        <v>0</v>
      </c>
      <c r="BN127">
        <v>0</v>
      </c>
      <c r="BO127">
        <v>0</v>
      </c>
      <c r="BP127">
        <v>0</v>
      </c>
      <c r="BQ127">
        <v>0</v>
      </c>
      <c r="BR127">
        <v>0</v>
      </c>
      <c r="BS127">
        <v>0</v>
      </c>
      <c r="BT127">
        <v>0</v>
      </c>
      <c r="BU127">
        <v>0</v>
      </c>
      <c r="BV127">
        <v>0</v>
      </c>
      <c r="BW127">
        <v>0</v>
      </c>
      <c r="BX127">
        <v>0</v>
      </c>
      <c r="BY127">
        <v>0</v>
      </c>
      <c r="BZ127">
        <v>0</v>
      </c>
      <c r="CA127">
        <v>0</v>
      </c>
      <c r="CB127">
        <v>0</v>
      </c>
      <c r="CC127">
        <v>0</v>
      </c>
      <c r="CD127">
        <v>0</v>
      </c>
      <c r="CE127">
        <v>0</v>
      </c>
      <c r="CF127">
        <v>0</v>
      </c>
      <c r="CG127">
        <v>0</v>
      </c>
      <c r="CH127">
        <v>0</v>
      </c>
      <c r="CI127">
        <v>0</v>
      </c>
      <c r="CJ127">
        <v>0</v>
      </c>
      <c r="CK127">
        <v>0</v>
      </c>
      <c r="CL127">
        <v>0</v>
      </c>
      <c r="CM127">
        <v>0</v>
      </c>
      <c r="CN127">
        <v>0</v>
      </c>
      <c r="CO127">
        <v>0</v>
      </c>
      <c r="CP127">
        <v>0</v>
      </c>
      <c r="CQ127">
        <v>0</v>
      </c>
      <c r="CR127">
        <v>0</v>
      </c>
      <c r="CS127">
        <v>0</v>
      </c>
      <c r="CT127">
        <v>0</v>
      </c>
      <c r="CU127">
        <v>0</v>
      </c>
      <c r="CV127">
        <v>0</v>
      </c>
      <c r="CW127">
        <v>0</v>
      </c>
      <c r="CX127">
        <v>0</v>
      </c>
      <c r="CY127">
        <v>0</v>
      </c>
      <c r="CZ127">
        <v>0</v>
      </c>
      <c r="DA127">
        <v>0</v>
      </c>
      <c r="DB127">
        <v>0</v>
      </c>
      <c r="DC127">
        <v>0</v>
      </c>
      <c r="DD127">
        <v>0</v>
      </c>
      <c r="DE127">
        <v>0</v>
      </c>
      <c r="DF127">
        <v>0</v>
      </c>
      <c r="DG127">
        <v>0</v>
      </c>
      <c r="DH127">
        <v>0</v>
      </c>
      <c r="DI127">
        <v>0</v>
      </c>
      <c r="DJ127">
        <v>0</v>
      </c>
      <c r="DK127">
        <v>0</v>
      </c>
      <c r="DL127">
        <v>0</v>
      </c>
      <c r="DM127">
        <v>0</v>
      </c>
      <c r="DN127">
        <v>0</v>
      </c>
      <c r="DO127">
        <v>0</v>
      </c>
      <c r="DP127">
        <v>0</v>
      </c>
      <c r="DQ127">
        <v>0</v>
      </c>
      <c r="DR127">
        <v>0</v>
      </c>
      <c r="DS127">
        <v>0</v>
      </c>
      <c r="DT127">
        <v>0</v>
      </c>
      <c r="DU127">
        <v>0</v>
      </c>
      <c r="DV127">
        <v>0</v>
      </c>
      <c r="DW127">
        <v>0</v>
      </c>
      <c r="DX127">
        <v>0</v>
      </c>
      <c r="DY127">
        <v>0</v>
      </c>
      <c r="DZ127">
        <v>0</v>
      </c>
      <c r="EA127">
        <v>0</v>
      </c>
      <c r="EB127">
        <v>0</v>
      </c>
      <c r="EC127">
        <v>0</v>
      </c>
      <c r="ED127">
        <v>0</v>
      </c>
      <c r="EE127">
        <v>0</v>
      </c>
      <c r="EF127">
        <v>0</v>
      </c>
      <c r="EG127">
        <v>0</v>
      </c>
      <c r="EH127">
        <v>0</v>
      </c>
      <c r="EI127">
        <v>0</v>
      </c>
      <c r="EJ127">
        <v>0</v>
      </c>
      <c r="EK127">
        <v>0</v>
      </c>
      <c r="EL127">
        <v>0</v>
      </c>
      <c r="EM127">
        <v>0</v>
      </c>
      <c r="EN127">
        <v>0</v>
      </c>
      <c r="EO127">
        <v>0</v>
      </c>
      <c r="EP127">
        <v>0</v>
      </c>
      <c r="EQ127">
        <v>0</v>
      </c>
      <c r="ER127">
        <v>0</v>
      </c>
      <c r="ES127">
        <v>0</v>
      </c>
      <c r="ET127">
        <v>0</v>
      </c>
      <c r="EU127">
        <v>0</v>
      </c>
      <c r="EV127">
        <v>0</v>
      </c>
      <c r="EW127">
        <v>0</v>
      </c>
      <c r="EX127">
        <v>0</v>
      </c>
      <c r="EY127">
        <v>0</v>
      </c>
      <c r="EZ127">
        <v>0</v>
      </c>
      <c r="FA127">
        <v>0</v>
      </c>
      <c r="FB127">
        <v>0</v>
      </c>
      <c r="FC127">
        <v>0</v>
      </c>
      <c r="FD127">
        <v>0</v>
      </c>
      <c r="FE127">
        <v>0</v>
      </c>
      <c r="FF127">
        <v>0</v>
      </c>
      <c r="FG127">
        <v>0</v>
      </c>
      <c r="FH127">
        <v>0</v>
      </c>
      <c r="FI127">
        <v>0</v>
      </c>
    </row>
    <row r="128" spans="1:165" x14ac:dyDescent="0.25">
      <c r="A128">
        <v>1852</v>
      </c>
      <c r="B128">
        <v>90</v>
      </c>
      <c r="C128">
        <f t="shared" si="14"/>
        <v>30771057.5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705007</v>
      </c>
      <c r="O128">
        <v>714228.6</v>
      </c>
      <c r="P128">
        <v>759634</v>
      </c>
      <c r="Q128">
        <v>774693.2</v>
      </c>
      <c r="R128">
        <v>736383</v>
      </c>
      <c r="S128">
        <v>859742.5</v>
      </c>
      <c r="T128">
        <v>824658.6</v>
      </c>
      <c r="U128">
        <v>857310.6</v>
      </c>
      <c r="V128">
        <v>855887.6</v>
      </c>
      <c r="W128">
        <v>955324.2</v>
      </c>
      <c r="X128">
        <v>963332.9</v>
      </c>
      <c r="Y128">
        <v>971728.3</v>
      </c>
      <c r="Z128">
        <v>1038642</v>
      </c>
      <c r="AA128">
        <v>1060737</v>
      </c>
      <c r="AB128">
        <v>1035703</v>
      </c>
      <c r="AC128">
        <v>1033061</v>
      </c>
      <c r="AD128">
        <v>1060054</v>
      </c>
      <c r="AE128">
        <v>1044060</v>
      </c>
      <c r="AF128">
        <v>1105354</v>
      </c>
      <c r="AG128">
        <v>1182345</v>
      </c>
      <c r="AH128">
        <v>1247083</v>
      </c>
      <c r="AI128">
        <v>1298188</v>
      </c>
      <c r="AJ128">
        <v>1315570</v>
      </c>
      <c r="AK128">
        <v>1288439</v>
      </c>
      <c r="AL128">
        <v>1224970</v>
      </c>
      <c r="AM128">
        <v>1187698</v>
      </c>
      <c r="AN128">
        <v>1182711</v>
      </c>
      <c r="AO128">
        <v>1184433</v>
      </c>
      <c r="AP128">
        <v>1161782</v>
      </c>
      <c r="AQ128">
        <v>1142297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  <c r="BI128">
        <v>0</v>
      </c>
      <c r="BJ128">
        <v>0</v>
      </c>
      <c r="BK128">
        <v>0</v>
      </c>
      <c r="BL128">
        <v>0</v>
      </c>
      <c r="BM128">
        <v>0</v>
      </c>
      <c r="BN128">
        <v>0</v>
      </c>
      <c r="BO128">
        <v>0</v>
      </c>
      <c r="BP128">
        <v>0</v>
      </c>
      <c r="BQ128">
        <v>0</v>
      </c>
      <c r="BR128">
        <v>0</v>
      </c>
      <c r="BS128">
        <v>0</v>
      </c>
      <c r="BT128">
        <v>0</v>
      </c>
      <c r="BU128">
        <v>0</v>
      </c>
      <c r="BV128">
        <v>0</v>
      </c>
      <c r="BW128">
        <v>0</v>
      </c>
      <c r="BX128">
        <v>0</v>
      </c>
      <c r="BY128">
        <v>0</v>
      </c>
      <c r="BZ128">
        <v>0</v>
      </c>
      <c r="CA128">
        <v>0</v>
      </c>
      <c r="CB128">
        <v>0</v>
      </c>
      <c r="CC128">
        <v>0</v>
      </c>
      <c r="CD128">
        <v>0</v>
      </c>
      <c r="CE128">
        <v>0</v>
      </c>
      <c r="CF128">
        <v>0</v>
      </c>
      <c r="CG128">
        <v>0</v>
      </c>
      <c r="CH128">
        <v>0</v>
      </c>
      <c r="CI128">
        <v>0</v>
      </c>
      <c r="CJ128">
        <v>0</v>
      </c>
      <c r="CK128">
        <v>0</v>
      </c>
      <c r="CL128">
        <v>0</v>
      </c>
      <c r="CM128">
        <v>0</v>
      </c>
      <c r="CN128">
        <v>0</v>
      </c>
      <c r="CO128">
        <v>0</v>
      </c>
      <c r="CP128">
        <v>0</v>
      </c>
      <c r="CQ128">
        <v>0</v>
      </c>
      <c r="CR128">
        <v>0</v>
      </c>
      <c r="CS128">
        <v>0</v>
      </c>
      <c r="CT128">
        <v>0</v>
      </c>
      <c r="CU128">
        <v>0</v>
      </c>
      <c r="CV128">
        <v>0</v>
      </c>
      <c r="CW128">
        <v>0</v>
      </c>
      <c r="CX128">
        <v>0</v>
      </c>
      <c r="CY128">
        <v>0</v>
      </c>
      <c r="CZ128">
        <v>0</v>
      </c>
      <c r="DA128">
        <v>0</v>
      </c>
      <c r="DB128">
        <v>0</v>
      </c>
      <c r="DC128">
        <v>0</v>
      </c>
      <c r="DD128">
        <v>0</v>
      </c>
      <c r="DE128">
        <v>0</v>
      </c>
      <c r="DF128">
        <v>0</v>
      </c>
      <c r="DG128">
        <v>0</v>
      </c>
      <c r="DH128">
        <v>0</v>
      </c>
      <c r="DI128">
        <v>0</v>
      </c>
      <c r="DJ128">
        <v>0</v>
      </c>
      <c r="DK128">
        <v>0</v>
      </c>
      <c r="DL128">
        <v>0</v>
      </c>
      <c r="DM128">
        <v>0</v>
      </c>
      <c r="DN128">
        <v>0</v>
      </c>
      <c r="DO128">
        <v>0</v>
      </c>
      <c r="DP128">
        <v>0</v>
      </c>
      <c r="DQ128">
        <v>0</v>
      </c>
      <c r="DR128">
        <v>0</v>
      </c>
      <c r="DS128">
        <v>0</v>
      </c>
      <c r="DT128">
        <v>0</v>
      </c>
      <c r="DU128">
        <v>0</v>
      </c>
      <c r="DV128">
        <v>0</v>
      </c>
      <c r="DW128">
        <v>0</v>
      </c>
      <c r="DX128">
        <v>0</v>
      </c>
      <c r="DY128">
        <v>0</v>
      </c>
      <c r="DZ128">
        <v>0</v>
      </c>
      <c r="EA128">
        <v>0</v>
      </c>
      <c r="EB128">
        <v>0</v>
      </c>
      <c r="EC128">
        <v>0</v>
      </c>
      <c r="ED128">
        <v>0</v>
      </c>
      <c r="EE128">
        <v>0</v>
      </c>
      <c r="EF128">
        <v>0</v>
      </c>
      <c r="EG128">
        <v>0</v>
      </c>
      <c r="EH128">
        <v>0</v>
      </c>
      <c r="EI128">
        <v>0</v>
      </c>
      <c r="EJ128">
        <v>0</v>
      </c>
      <c r="EK128">
        <v>0</v>
      </c>
      <c r="EL128">
        <v>0</v>
      </c>
      <c r="EM128">
        <v>0</v>
      </c>
      <c r="EN128">
        <v>0</v>
      </c>
      <c r="EO128">
        <v>0</v>
      </c>
      <c r="EP128">
        <v>0</v>
      </c>
      <c r="EQ128">
        <v>0</v>
      </c>
      <c r="ER128">
        <v>0</v>
      </c>
      <c r="ES128">
        <v>0</v>
      </c>
      <c r="ET128">
        <v>0</v>
      </c>
      <c r="EU128">
        <v>0</v>
      </c>
      <c r="EV128">
        <v>0</v>
      </c>
      <c r="EW128">
        <v>0</v>
      </c>
      <c r="EX128">
        <v>0</v>
      </c>
      <c r="EY128">
        <v>0</v>
      </c>
      <c r="EZ128">
        <v>0</v>
      </c>
      <c r="FA128">
        <v>0</v>
      </c>
      <c r="FB128">
        <v>0</v>
      </c>
      <c r="FC128">
        <v>0</v>
      </c>
      <c r="FD128">
        <v>0</v>
      </c>
      <c r="FE128">
        <v>0</v>
      </c>
      <c r="FF128">
        <v>0</v>
      </c>
      <c r="FG128">
        <v>0</v>
      </c>
      <c r="FH128">
        <v>0</v>
      </c>
      <c r="FI128">
        <v>0</v>
      </c>
    </row>
    <row r="129" spans="1:165" x14ac:dyDescent="0.25">
      <c r="A129">
        <v>1857</v>
      </c>
      <c r="B129">
        <v>90</v>
      </c>
      <c r="C129">
        <f t="shared" si="14"/>
        <v>43438970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1118251</v>
      </c>
      <c r="T129">
        <v>1072618</v>
      </c>
      <c r="U129">
        <v>1115087</v>
      </c>
      <c r="V129">
        <v>1113237</v>
      </c>
      <c r="W129">
        <v>1242572</v>
      </c>
      <c r="X129">
        <v>1252989</v>
      </c>
      <c r="Y129">
        <v>1263908</v>
      </c>
      <c r="Z129">
        <v>1350942</v>
      </c>
      <c r="AA129">
        <v>1379680</v>
      </c>
      <c r="AB129">
        <v>1347119</v>
      </c>
      <c r="AC129">
        <v>1343683</v>
      </c>
      <c r="AD129">
        <v>1378791</v>
      </c>
      <c r="AE129">
        <v>1357989</v>
      </c>
      <c r="AF129">
        <v>1437713</v>
      </c>
      <c r="AG129">
        <v>1537854</v>
      </c>
      <c r="AH129">
        <v>1622056</v>
      </c>
      <c r="AI129">
        <v>1688528</v>
      </c>
      <c r="AJ129">
        <v>1711136</v>
      </c>
      <c r="AK129">
        <v>1675848</v>
      </c>
      <c r="AL129">
        <v>1593296</v>
      </c>
      <c r="AM129">
        <v>1544817</v>
      </c>
      <c r="AN129">
        <v>1538329</v>
      </c>
      <c r="AO129">
        <v>1540569</v>
      </c>
      <c r="AP129">
        <v>1511107</v>
      </c>
      <c r="AQ129">
        <v>1485764</v>
      </c>
      <c r="AR129">
        <v>1491673</v>
      </c>
      <c r="AS129">
        <v>1637205</v>
      </c>
      <c r="AT129">
        <v>1690594</v>
      </c>
      <c r="AU129">
        <v>1697559</v>
      </c>
      <c r="AV129">
        <v>1698056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  <c r="BI129">
        <v>0</v>
      </c>
      <c r="BJ129">
        <v>0</v>
      </c>
      <c r="BK129">
        <v>0</v>
      </c>
      <c r="BL129">
        <v>0</v>
      </c>
      <c r="BM129">
        <v>0</v>
      </c>
      <c r="BN129">
        <v>0</v>
      </c>
      <c r="BO129">
        <v>0</v>
      </c>
      <c r="BP129">
        <v>0</v>
      </c>
      <c r="BQ129">
        <v>0</v>
      </c>
      <c r="BR129">
        <v>0</v>
      </c>
      <c r="BS129">
        <v>0</v>
      </c>
      <c r="BT129">
        <v>0</v>
      </c>
      <c r="BU129">
        <v>0</v>
      </c>
      <c r="BV129">
        <v>0</v>
      </c>
      <c r="BW129">
        <v>0</v>
      </c>
      <c r="BX129">
        <v>0</v>
      </c>
      <c r="BY129">
        <v>0</v>
      </c>
      <c r="BZ129">
        <v>0</v>
      </c>
      <c r="CA129">
        <v>0</v>
      </c>
      <c r="CB129">
        <v>0</v>
      </c>
      <c r="CC129">
        <v>0</v>
      </c>
      <c r="CD129">
        <v>0</v>
      </c>
      <c r="CE129">
        <v>0</v>
      </c>
      <c r="CF129">
        <v>0</v>
      </c>
      <c r="CG129">
        <v>0</v>
      </c>
      <c r="CH129">
        <v>0</v>
      </c>
      <c r="CI129">
        <v>0</v>
      </c>
      <c r="CJ129">
        <v>0</v>
      </c>
      <c r="CK129">
        <v>0</v>
      </c>
      <c r="CL129">
        <v>0</v>
      </c>
      <c r="CM129">
        <v>0</v>
      </c>
      <c r="CN129">
        <v>0</v>
      </c>
      <c r="CO129">
        <v>0</v>
      </c>
      <c r="CP129">
        <v>0</v>
      </c>
      <c r="CQ129">
        <v>0</v>
      </c>
      <c r="CR129">
        <v>0</v>
      </c>
      <c r="CS129">
        <v>0</v>
      </c>
      <c r="CT129">
        <v>0</v>
      </c>
      <c r="CU129">
        <v>0</v>
      </c>
      <c r="CV129">
        <v>0</v>
      </c>
      <c r="CW129">
        <v>0</v>
      </c>
      <c r="CX129">
        <v>0</v>
      </c>
      <c r="CY129">
        <v>0</v>
      </c>
      <c r="CZ129">
        <v>0</v>
      </c>
      <c r="DA129">
        <v>0</v>
      </c>
      <c r="DB129">
        <v>0</v>
      </c>
      <c r="DC129">
        <v>0</v>
      </c>
      <c r="DD129">
        <v>0</v>
      </c>
      <c r="DE129">
        <v>0</v>
      </c>
      <c r="DF129">
        <v>0</v>
      </c>
      <c r="DG129">
        <v>0</v>
      </c>
      <c r="DH129">
        <v>0</v>
      </c>
      <c r="DI129">
        <v>0</v>
      </c>
      <c r="DJ129">
        <v>0</v>
      </c>
      <c r="DK129">
        <v>0</v>
      </c>
      <c r="DL129">
        <v>0</v>
      </c>
      <c r="DM129">
        <v>0</v>
      </c>
      <c r="DN129">
        <v>0</v>
      </c>
      <c r="DO129">
        <v>0</v>
      </c>
      <c r="DP129">
        <v>0</v>
      </c>
      <c r="DQ129">
        <v>0</v>
      </c>
      <c r="DR129">
        <v>0</v>
      </c>
      <c r="DS129">
        <v>0</v>
      </c>
      <c r="DT129">
        <v>0</v>
      </c>
      <c r="DU129">
        <v>0</v>
      </c>
      <c r="DV129">
        <v>0</v>
      </c>
      <c r="DW129">
        <v>0</v>
      </c>
      <c r="DX129">
        <v>0</v>
      </c>
      <c r="DY129">
        <v>0</v>
      </c>
      <c r="DZ129">
        <v>0</v>
      </c>
      <c r="EA129">
        <v>0</v>
      </c>
      <c r="EB129">
        <v>0</v>
      </c>
      <c r="EC129">
        <v>0</v>
      </c>
      <c r="ED129">
        <v>0</v>
      </c>
      <c r="EE129">
        <v>0</v>
      </c>
      <c r="EF129">
        <v>0</v>
      </c>
      <c r="EG129">
        <v>0</v>
      </c>
      <c r="EH129">
        <v>0</v>
      </c>
      <c r="EI129">
        <v>0</v>
      </c>
      <c r="EJ129">
        <v>0</v>
      </c>
      <c r="EK129">
        <v>0</v>
      </c>
      <c r="EL129">
        <v>0</v>
      </c>
      <c r="EM129">
        <v>0</v>
      </c>
      <c r="EN129">
        <v>0</v>
      </c>
      <c r="EO129">
        <v>0</v>
      </c>
      <c r="EP129">
        <v>0</v>
      </c>
      <c r="EQ129">
        <v>0</v>
      </c>
      <c r="ER129">
        <v>0</v>
      </c>
      <c r="ES129">
        <v>0</v>
      </c>
      <c r="ET129">
        <v>0</v>
      </c>
      <c r="EU129">
        <v>0</v>
      </c>
      <c r="EV129">
        <v>0</v>
      </c>
      <c r="EW129">
        <v>0</v>
      </c>
      <c r="EX129">
        <v>0</v>
      </c>
      <c r="EY129">
        <v>0</v>
      </c>
      <c r="EZ129">
        <v>0</v>
      </c>
      <c r="FA129">
        <v>0</v>
      </c>
      <c r="FB129">
        <v>0</v>
      </c>
      <c r="FC129">
        <v>0</v>
      </c>
      <c r="FD129">
        <v>0</v>
      </c>
      <c r="FE129">
        <v>0</v>
      </c>
      <c r="FF129">
        <v>0</v>
      </c>
      <c r="FG129">
        <v>0</v>
      </c>
      <c r="FH129">
        <v>0</v>
      </c>
      <c r="FI129">
        <v>0</v>
      </c>
    </row>
    <row r="130" spans="1:165" x14ac:dyDescent="0.25">
      <c r="A130">
        <v>1862</v>
      </c>
      <c r="B130">
        <v>90</v>
      </c>
      <c r="C130">
        <f t="shared" si="14"/>
        <v>61564755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1662684</v>
      </c>
      <c r="Y130">
        <v>1677175</v>
      </c>
      <c r="Z130">
        <v>1792666</v>
      </c>
      <c r="AA130">
        <v>1830800</v>
      </c>
      <c r="AB130">
        <v>1787593</v>
      </c>
      <c r="AC130">
        <v>1783034</v>
      </c>
      <c r="AD130">
        <v>1829621</v>
      </c>
      <c r="AE130">
        <v>1802017</v>
      </c>
      <c r="AF130">
        <v>1907809</v>
      </c>
      <c r="AG130">
        <v>2040693</v>
      </c>
      <c r="AH130">
        <v>2152428</v>
      </c>
      <c r="AI130">
        <v>2240634</v>
      </c>
      <c r="AJ130">
        <v>2270635</v>
      </c>
      <c r="AK130">
        <v>2223808</v>
      </c>
      <c r="AL130">
        <v>2114263</v>
      </c>
      <c r="AM130">
        <v>2049933</v>
      </c>
      <c r="AN130">
        <v>2041324</v>
      </c>
      <c r="AO130">
        <v>2044297</v>
      </c>
      <c r="AP130">
        <v>2005202</v>
      </c>
      <c r="AQ130">
        <v>1971571</v>
      </c>
      <c r="AR130">
        <v>1979412</v>
      </c>
      <c r="AS130">
        <v>2172529</v>
      </c>
      <c r="AT130">
        <v>2243376</v>
      </c>
      <c r="AU130">
        <v>2252618</v>
      </c>
      <c r="AV130">
        <v>2253277</v>
      </c>
      <c r="AW130">
        <v>2320986</v>
      </c>
      <c r="AX130">
        <v>2336952</v>
      </c>
      <c r="AY130">
        <v>2317792</v>
      </c>
      <c r="AZ130">
        <v>2227985</v>
      </c>
      <c r="BA130">
        <v>2231641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  <c r="BI130">
        <v>0</v>
      </c>
      <c r="BJ130">
        <v>0</v>
      </c>
      <c r="BK130">
        <v>0</v>
      </c>
      <c r="BL130">
        <v>0</v>
      </c>
      <c r="BM130">
        <v>0</v>
      </c>
      <c r="BN130">
        <v>0</v>
      </c>
      <c r="BO130">
        <v>0</v>
      </c>
      <c r="BP130">
        <v>0</v>
      </c>
      <c r="BQ130">
        <v>0</v>
      </c>
      <c r="BR130">
        <v>0</v>
      </c>
      <c r="BS130">
        <v>0</v>
      </c>
      <c r="BT130">
        <v>0</v>
      </c>
      <c r="BU130">
        <v>0</v>
      </c>
      <c r="BV130">
        <v>0</v>
      </c>
      <c r="BW130">
        <v>0</v>
      </c>
      <c r="BX130">
        <v>0</v>
      </c>
      <c r="BY130">
        <v>0</v>
      </c>
      <c r="BZ130">
        <v>0</v>
      </c>
      <c r="CA130">
        <v>0</v>
      </c>
      <c r="CB130">
        <v>0</v>
      </c>
      <c r="CC130">
        <v>0</v>
      </c>
      <c r="CD130">
        <v>0</v>
      </c>
      <c r="CE130">
        <v>0</v>
      </c>
      <c r="CF130">
        <v>0</v>
      </c>
      <c r="CG130">
        <v>0</v>
      </c>
      <c r="CH130">
        <v>0</v>
      </c>
      <c r="CI130">
        <v>0</v>
      </c>
      <c r="CJ130">
        <v>0</v>
      </c>
      <c r="CK130">
        <v>0</v>
      </c>
      <c r="CL130">
        <v>0</v>
      </c>
      <c r="CM130">
        <v>0</v>
      </c>
      <c r="CN130">
        <v>0</v>
      </c>
      <c r="CO130">
        <v>0</v>
      </c>
      <c r="CP130">
        <v>0</v>
      </c>
      <c r="CQ130">
        <v>0</v>
      </c>
      <c r="CR130">
        <v>0</v>
      </c>
      <c r="CS130">
        <v>0</v>
      </c>
      <c r="CT130">
        <v>0</v>
      </c>
      <c r="CU130">
        <v>0</v>
      </c>
      <c r="CV130">
        <v>0</v>
      </c>
      <c r="CW130">
        <v>0</v>
      </c>
      <c r="CX130">
        <v>0</v>
      </c>
      <c r="CY130">
        <v>0</v>
      </c>
      <c r="CZ130">
        <v>0</v>
      </c>
      <c r="DA130">
        <v>0</v>
      </c>
      <c r="DB130">
        <v>0</v>
      </c>
      <c r="DC130">
        <v>0</v>
      </c>
      <c r="DD130">
        <v>0</v>
      </c>
      <c r="DE130">
        <v>0</v>
      </c>
      <c r="DF130">
        <v>0</v>
      </c>
      <c r="DG130">
        <v>0</v>
      </c>
      <c r="DH130">
        <v>0</v>
      </c>
      <c r="DI130">
        <v>0</v>
      </c>
      <c r="DJ130">
        <v>0</v>
      </c>
      <c r="DK130">
        <v>0</v>
      </c>
      <c r="DL130">
        <v>0</v>
      </c>
      <c r="DM130">
        <v>0</v>
      </c>
      <c r="DN130">
        <v>0</v>
      </c>
      <c r="DO130">
        <v>0</v>
      </c>
      <c r="DP130">
        <v>0</v>
      </c>
      <c r="DQ130">
        <v>0</v>
      </c>
      <c r="DR130">
        <v>0</v>
      </c>
      <c r="DS130">
        <v>0</v>
      </c>
      <c r="DT130">
        <v>0</v>
      </c>
      <c r="DU130">
        <v>0</v>
      </c>
      <c r="DV130">
        <v>0</v>
      </c>
      <c r="DW130">
        <v>0</v>
      </c>
      <c r="DX130">
        <v>0</v>
      </c>
      <c r="DY130">
        <v>0</v>
      </c>
      <c r="DZ130">
        <v>0</v>
      </c>
      <c r="EA130">
        <v>0</v>
      </c>
      <c r="EB130">
        <v>0</v>
      </c>
      <c r="EC130">
        <v>0</v>
      </c>
      <c r="ED130">
        <v>0</v>
      </c>
      <c r="EE130">
        <v>0</v>
      </c>
      <c r="EF130">
        <v>0</v>
      </c>
      <c r="EG130">
        <v>0</v>
      </c>
      <c r="EH130">
        <v>0</v>
      </c>
      <c r="EI130">
        <v>0</v>
      </c>
      <c r="EJ130">
        <v>0</v>
      </c>
      <c r="EK130">
        <v>0</v>
      </c>
      <c r="EL130">
        <v>0</v>
      </c>
      <c r="EM130">
        <v>0</v>
      </c>
      <c r="EN130">
        <v>0</v>
      </c>
      <c r="EO130">
        <v>0</v>
      </c>
      <c r="EP130">
        <v>0</v>
      </c>
      <c r="EQ130">
        <v>0</v>
      </c>
      <c r="ER130">
        <v>0</v>
      </c>
      <c r="ES130">
        <v>0</v>
      </c>
      <c r="ET130">
        <v>0</v>
      </c>
      <c r="EU130">
        <v>0</v>
      </c>
      <c r="EV130">
        <v>0</v>
      </c>
      <c r="EW130">
        <v>0</v>
      </c>
      <c r="EX130">
        <v>0</v>
      </c>
      <c r="EY130">
        <v>0</v>
      </c>
      <c r="EZ130">
        <v>0</v>
      </c>
      <c r="FA130">
        <v>0</v>
      </c>
      <c r="FB130">
        <v>0</v>
      </c>
      <c r="FC130">
        <v>0</v>
      </c>
      <c r="FD130">
        <v>0</v>
      </c>
      <c r="FE130">
        <v>0</v>
      </c>
      <c r="FF130">
        <v>0</v>
      </c>
      <c r="FG130">
        <v>0</v>
      </c>
      <c r="FH130">
        <v>0</v>
      </c>
      <c r="FI130">
        <v>0</v>
      </c>
    </row>
    <row r="131" spans="1:165" x14ac:dyDescent="0.25">
      <c r="A131">
        <v>1867</v>
      </c>
      <c r="B131">
        <v>90</v>
      </c>
      <c r="C131">
        <f t="shared" si="14"/>
        <v>61889304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1722405</v>
      </c>
      <c r="AD131">
        <v>1767408</v>
      </c>
      <c r="AE131">
        <v>1740742</v>
      </c>
      <c r="AF131">
        <v>1842937</v>
      </c>
      <c r="AG131">
        <v>1971303</v>
      </c>
      <c r="AH131">
        <v>2079239</v>
      </c>
      <c r="AI131">
        <v>2164446</v>
      </c>
      <c r="AJ131">
        <v>2193426</v>
      </c>
      <c r="AK131">
        <v>2148191</v>
      </c>
      <c r="AL131">
        <v>2042371</v>
      </c>
      <c r="AM131">
        <v>1980229</v>
      </c>
      <c r="AN131">
        <v>1971913</v>
      </c>
      <c r="AO131">
        <v>1974784</v>
      </c>
      <c r="AP131">
        <v>1937018</v>
      </c>
      <c r="AQ131">
        <v>1904531</v>
      </c>
      <c r="AR131">
        <v>1912106</v>
      </c>
      <c r="AS131">
        <v>2098656</v>
      </c>
      <c r="AT131">
        <v>2167094</v>
      </c>
      <c r="AU131">
        <v>2176022</v>
      </c>
      <c r="AV131">
        <v>2176659</v>
      </c>
      <c r="AW131">
        <v>2242065</v>
      </c>
      <c r="AX131">
        <v>2257489</v>
      </c>
      <c r="AY131">
        <v>2238979</v>
      </c>
      <c r="AZ131">
        <v>2152226</v>
      </c>
      <c r="BA131">
        <v>2155758</v>
      </c>
      <c r="BB131">
        <v>2193600</v>
      </c>
      <c r="BC131">
        <v>2261676</v>
      </c>
      <c r="BD131">
        <v>2127251</v>
      </c>
      <c r="BE131">
        <v>2182806</v>
      </c>
      <c r="BF131">
        <v>2105974</v>
      </c>
      <c r="BG131">
        <v>0</v>
      </c>
      <c r="BH131">
        <v>0</v>
      </c>
      <c r="BI131">
        <v>0</v>
      </c>
      <c r="BJ131">
        <v>0</v>
      </c>
      <c r="BK131">
        <v>0</v>
      </c>
      <c r="BL131">
        <v>0</v>
      </c>
      <c r="BM131">
        <v>0</v>
      </c>
      <c r="BN131">
        <v>0</v>
      </c>
      <c r="BO131">
        <v>0</v>
      </c>
      <c r="BP131">
        <v>0</v>
      </c>
      <c r="BQ131">
        <v>0</v>
      </c>
      <c r="BR131">
        <v>0</v>
      </c>
      <c r="BS131">
        <v>0</v>
      </c>
      <c r="BT131">
        <v>0</v>
      </c>
      <c r="BU131">
        <v>0</v>
      </c>
      <c r="BV131">
        <v>0</v>
      </c>
      <c r="BW131">
        <v>0</v>
      </c>
      <c r="BX131">
        <v>0</v>
      </c>
      <c r="BY131">
        <v>0</v>
      </c>
      <c r="BZ131">
        <v>0</v>
      </c>
      <c r="CA131">
        <v>0</v>
      </c>
      <c r="CB131">
        <v>0</v>
      </c>
      <c r="CC131">
        <v>0</v>
      </c>
      <c r="CD131">
        <v>0</v>
      </c>
      <c r="CE131">
        <v>0</v>
      </c>
      <c r="CF131">
        <v>0</v>
      </c>
      <c r="CG131">
        <v>0</v>
      </c>
      <c r="CH131">
        <v>0</v>
      </c>
      <c r="CI131">
        <v>0</v>
      </c>
      <c r="CJ131">
        <v>0</v>
      </c>
      <c r="CK131">
        <v>0</v>
      </c>
      <c r="CL131">
        <v>0</v>
      </c>
      <c r="CM131">
        <v>0</v>
      </c>
      <c r="CN131">
        <v>0</v>
      </c>
      <c r="CO131">
        <v>0</v>
      </c>
      <c r="CP131">
        <v>0</v>
      </c>
      <c r="CQ131">
        <v>0</v>
      </c>
      <c r="CR131">
        <v>0</v>
      </c>
      <c r="CS131">
        <v>0</v>
      </c>
      <c r="CT131">
        <v>0</v>
      </c>
      <c r="CU131">
        <v>0</v>
      </c>
      <c r="CV131">
        <v>0</v>
      </c>
      <c r="CW131">
        <v>0</v>
      </c>
      <c r="CX131">
        <v>0</v>
      </c>
      <c r="CY131">
        <v>0</v>
      </c>
      <c r="CZ131">
        <v>0</v>
      </c>
      <c r="DA131">
        <v>0</v>
      </c>
      <c r="DB131">
        <v>0</v>
      </c>
      <c r="DC131">
        <v>0</v>
      </c>
      <c r="DD131">
        <v>0</v>
      </c>
      <c r="DE131">
        <v>0</v>
      </c>
      <c r="DF131">
        <v>0</v>
      </c>
      <c r="DG131">
        <v>0</v>
      </c>
      <c r="DH131">
        <v>0</v>
      </c>
      <c r="DI131">
        <v>0</v>
      </c>
      <c r="DJ131">
        <v>0</v>
      </c>
      <c r="DK131">
        <v>0</v>
      </c>
      <c r="DL131">
        <v>0</v>
      </c>
      <c r="DM131">
        <v>0</v>
      </c>
      <c r="DN131">
        <v>0</v>
      </c>
      <c r="DO131">
        <v>0</v>
      </c>
      <c r="DP131">
        <v>0</v>
      </c>
      <c r="DQ131">
        <v>0</v>
      </c>
      <c r="DR131">
        <v>0</v>
      </c>
      <c r="DS131">
        <v>0</v>
      </c>
      <c r="DT131">
        <v>0</v>
      </c>
      <c r="DU131">
        <v>0</v>
      </c>
      <c r="DV131">
        <v>0</v>
      </c>
      <c r="DW131">
        <v>0</v>
      </c>
      <c r="DX131">
        <v>0</v>
      </c>
      <c r="DY131">
        <v>0</v>
      </c>
      <c r="DZ131">
        <v>0</v>
      </c>
      <c r="EA131">
        <v>0</v>
      </c>
      <c r="EB131">
        <v>0</v>
      </c>
      <c r="EC131">
        <v>0</v>
      </c>
      <c r="ED131">
        <v>0</v>
      </c>
      <c r="EE131">
        <v>0</v>
      </c>
      <c r="EF131">
        <v>0</v>
      </c>
      <c r="EG131">
        <v>0</v>
      </c>
      <c r="EH131">
        <v>0</v>
      </c>
      <c r="EI131">
        <v>0</v>
      </c>
      <c r="EJ131">
        <v>0</v>
      </c>
      <c r="EK131">
        <v>0</v>
      </c>
      <c r="EL131">
        <v>0</v>
      </c>
      <c r="EM131">
        <v>0</v>
      </c>
      <c r="EN131">
        <v>0</v>
      </c>
      <c r="EO131">
        <v>0</v>
      </c>
      <c r="EP131">
        <v>0</v>
      </c>
      <c r="EQ131">
        <v>0</v>
      </c>
      <c r="ER131">
        <v>0</v>
      </c>
      <c r="ES131">
        <v>0</v>
      </c>
      <c r="ET131">
        <v>0</v>
      </c>
      <c r="EU131">
        <v>0</v>
      </c>
      <c r="EV131">
        <v>0</v>
      </c>
      <c r="EW131">
        <v>0</v>
      </c>
      <c r="EX131">
        <v>0</v>
      </c>
      <c r="EY131">
        <v>0</v>
      </c>
      <c r="EZ131">
        <v>0</v>
      </c>
      <c r="FA131">
        <v>0</v>
      </c>
      <c r="FB131">
        <v>0</v>
      </c>
      <c r="FC131">
        <v>0</v>
      </c>
      <c r="FD131">
        <v>0</v>
      </c>
      <c r="FE131">
        <v>0</v>
      </c>
      <c r="FF131">
        <v>0</v>
      </c>
      <c r="FG131">
        <v>0</v>
      </c>
      <c r="FH131">
        <v>0</v>
      </c>
      <c r="FI131">
        <v>0</v>
      </c>
    </row>
    <row r="132" spans="1:165" x14ac:dyDescent="0.25">
      <c r="A132">
        <v>1872</v>
      </c>
      <c r="B132">
        <v>90</v>
      </c>
      <c r="C132">
        <f t="shared" si="14"/>
        <v>75123822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2410660</v>
      </c>
      <c r="AI132">
        <v>2509448</v>
      </c>
      <c r="AJ132">
        <v>2543048</v>
      </c>
      <c r="AK132">
        <v>2490603</v>
      </c>
      <c r="AL132">
        <v>2367916</v>
      </c>
      <c r="AM132">
        <v>2295868</v>
      </c>
      <c r="AN132">
        <v>2286227</v>
      </c>
      <c r="AO132">
        <v>2289556</v>
      </c>
      <c r="AP132">
        <v>2245770</v>
      </c>
      <c r="AQ132">
        <v>2208105</v>
      </c>
      <c r="AR132">
        <v>2216887</v>
      </c>
      <c r="AS132">
        <v>2433173</v>
      </c>
      <c r="AT132">
        <v>2512519</v>
      </c>
      <c r="AU132">
        <v>2522870</v>
      </c>
      <c r="AV132">
        <v>2523609</v>
      </c>
      <c r="AW132">
        <v>2599440</v>
      </c>
      <c r="AX132">
        <v>2617322</v>
      </c>
      <c r="AY132">
        <v>2595863</v>
      </c>
      <c r="AZ132">
        <v>2495282</v>
      </c>
      <c r="BA132">
        <v>2499376</v>
      </c>
      <c r="BB132">
        <v>2543250</v>
      </c>
      <c r="BC132">
        <v>2622177</v>
      </c>
      <c r="BD132">
        <v>2466325</v>
      </c>
      <c r="BE132">
        <v>2530735</v>
      </c>
      <c r="BF132">
        <v>2441657</v>
      </c>
      <c r="BG132">
        <v>2500102</v>
      </c>
      <c r="BH132">
        <v>2659901</v>
      </c>
      <c r="BI132">
        <v>2767922</v>
      </c>
      <c r="BJ132">
        <v>2944192</v>
      </c>
      <c r="BK132">
        <v>2984019</v>
      </c>
      <c r="BL132">
        <v>0</v>
      </c>
      <c r="BM132">
        <v>0</v>
      </c>
      <c r="BN132">
        <v>0</v>
      </c>
      <c r="BO132">
        <v>0</v>
      </c>
      <c r="BP132">
        <v>0</v>
      </c>
      <c r="BQ132">
        <v>0</v>
      </c>
      <c r="BR132">
        <v>0</v>
      </c>
      <c r="BS132">
        <v>0</v>
      </c>
      <c r="BT132">
        <v>0</v>
      </c>
      <c r="BU132">
        <v>0</v>
      </c>
      <c r="BV132">
        <v>0</v>
      </c>
      <c r="BW132">
        <v>0</v>
      </c>
      <c r="BX132">
        <v>0</v>
      </c>
      <c r="BY132">
        <v>0</v>
      </c>
      <c r="BZ132">
        <v>0</v>
      </c>
      <c r="CA132">
        <v>0</v>
      </c>
      <c r="CB132">
        <v>0</v>
      </c>
      <c r="CC132">
        <v>0</v>
      </c>
      <c r="CD132">
        <v>0</v>
      </c>
      <c r="CE132">
        <v>0</v>
      </c>
      <c r="CF132">
        <v>0</v>
      </c>
      <c r="CG132">
        <v>0</v>
      </c>
      <c r="CH132">
        <v>0</v>
      </c>
      <c r="CI132">
        <v>0</v>
      </c>
      <c r="CJ132">
        <v>0</v>
      </c>
      <c r="CK132">
        <v>0</v>
      </c>
      <c r="CL132">
        <v>0</v>
      </c>
      <c r="CM132">
        <v>0</v>
      </c>
      <c r="CN132">
        <v>0</v>
      </c>
      <c r="CO132">
        <v>0</v>
      </c>
      <c r="CP132">
        <v>0</v>
      </c>
      <c r="CQ132">
        <v>0</v>
      </c>
      <c r="CR132">
        <v>0</v>
      </c>
      <c r="CS132">
        <v>0</v>
      </c>
      <c r="CT132">
        <v>0</v>
      </c>
      <c r="CU132">
        <v>0</v>
      </c>
      <c r="CV132">
        <v>0</v>
      </c>
      <c r="CW132">
        <v>0</v>
      </c>
      <c r="CX132">
        <v>0</v>
      </c>
      <c r="CY132">
        <v>0</v>
      </c>
      <c r="CZ132">
        <v>0</v>
      </c>
      <c r="DA132">
        <v>0</v>
      </c>
      <c r="DB132">
        <v>0</v>
      </c>
      <c r="DC132">
        <v>0</v>
      </c>
      <c r="DD132">
        <v>0</v>
      </c>
      <c r="DE132">
        <v>0</v>
      </c>
      <c r="DF132">
        <v>0</v>
      </c>
      <c r="DG132">
        <v>0</v>
      </c>
      <c r="DH132">
        <v>0</v>
      </c>
      <c r="DI132">
        <v>0</v>
      </c>
      <c r="DJ132">
        <v>0</v>
      </c>
      <c r="DK132">
        <v>0</v>
      </c>
      <c r="DL132">
        <v>0</v>
      </c>
      <c r="DM132">
        <v>0</v>
      </c>
      <c r="DN132">
        <v>0</v>
      </c>
      <c r="DO132">
        <v>0</v>
      </c>
      <c r="DP132">
        <v>0</v>
      </c>
      <c r="DQ132">
        <v>0</v>
      </c>
      <c r="DR132">
        <v>0</v>
      </c>
      <c r="DS132">
        <v>0</v>
      </c>
      <c r="DT132">
        <v>0</v>
      </c>
      <c r="DU132">
        <v>0</v>
      </c>
      <c r="DV132">
        <v>0</v>
      </c>
      <c r="DW132">
        <v>0</v>
      </c>
      <c r="DX132">
        <v>0</v>
      </c>
      <c r="DY132">
        <v>0</v>
      </c>
      <c r="DZ132">
        <v>0</v>
      </c>
      <c r="EA132">
        <v>0</v>
      </c>
      <c r="EB132">
        <v>0</v>
      </c>
      <c r="EC132">
        <v>0</v>
      </c>
      <c r="ED132">
        <v>0</v>
      </c>
      <c r="EE132">
        <v>0</v>
      </c>
      <c r="EF132">
        <v>0</v>
      </c>
      <c r="EG132">
        <v>0</v>
      </c>
      <c r="EH132">
        <v>0</v>
      </c>
      <c r="EI132">
        <v>0</v>
      </c>
      <c r="EJ132">
        <v>0</v>
      </c>
      <c r="EK132">
        <v>0</v>
      </c>
      <c r="EL132">
        <v>0</v>
      </c>
      <c r="EM132">
        <v>0</v>
      </c>
      <c r="EN132">
        <v>0</v>
      </c>
      <c r="EO132">
        <v>0</v>
      </c>
      <c r="EP132">
        <v>0</v>
      </c>
      <c r="EQ132">
        <v>0</v>
      </c>
      <c r="ER132">
        <v>0</v>
      </c>
      <c r="ES132">
        <v>0</v>
      </c>
      <c r="ET132">
        <v>0</v>
      </c>
      <c r="EU132">
        <v>0</v>
      </c>
      <c r="EV132">
        <v>0</v>
      </c>
      <c r="EW132">
        <v>0</v>
      </c>
      <c r="EX132">
        <v>0</v>
      </c>
      <c r="EY132">
        <v>0</v>
      </c>
      <c r="EZ132">
        <v>0</v>
      </c>
      <c r="FA132">
        <v>0</v>
      </c>
      <c r="FB132">
        <v>0</v>
      </c>
      <c r="FC132">
        <v>0</v>
      </c>
      <c r="FD132">
        <v>0</v>
      </c>
      <c r="FE132">
        <v>0</v>
      </c>
      <c r="FF132">
        <v>0</v>
      </c>
      <c r="FG132">
        <v>0</v>
      </c>
      <c r="FH132">
        <v>0</v>
      </c>
      <c r="FI132">
        <v>0</v>
      </c>
    </row>
    <row r="133" spans="1:165" x14ac:dyDescent="0.25">
      <c r="A133">
        <v>1877</v>
      </c>
      <c r="B133">
        <v>90</v>
      </c>
      <c r="C133">
        <f t="shared" si="14"/>
        <v>94163126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2775538</v>
      </c>
      <c r="AN133">
        <v>2763882</v>
      </c>
      <c r="AO133">
        <v>2767907</v>
      </c>
      <c r="AP133">
        <v>2714973</v>
      </c>
      <c r="AQ133">
        <v>2669439</v>
      </c>
      <c r="AR133">
        <v>2680056</v>
      </c>
      <c r="AS133">
        <v>2941529</v>
      </c>
      <c r="AT133">
        <v>3037453</v>
      </c>
      <c r="AU133">
        <v>3049966</v>
      </c>
      <c r="AV133">
        <v>3050859</v>
      </c>
      <c r="AW133">
        <v>3142534</v>
      </c>
      <c r="AX133">
        <v>3164152</v>
      </c>
      <c r="AY133">
        <v>3138209</v>
      </c>
      <c r="AZ133">
        <v>3016614</v>
      </c>
      <c r="BA133">
        <v>3021564</v>
      </c>
      <c r="BB133">
        <v>3074604</v>
      </c>
      <c r="BC133">
        <v>3170022</v>
      </c>
      <c r="BD133">
        <v>2981608</v>
      </c>
      <c r="BE133">
        <v>3059475</v>
      </c>
      <c r="BF133">
        <v>2951786</v>
      </c>
      <c r="BG133">
        <v>3022442</v>
      </c>
      <c r="BH133">
        <v>3215627</v>
      </c>
      <c r="BI133">
        <v>3346216</v>
      </c>
      <c r="BJ133">
        <v>3559314</v>
      </c>
      <c r="BK133">
        <v>3607462</v>
      </c>
      <c r="BL133">
        <v>3423407</v>
      </c>
      <c r="BM133">
        <v>3609233</v>
      </c>
      <c r="BN133">
        <v>3676003</v>
      </c>
      <c r="BO133">
        <v>3683480</v>
      </c>
      <c r="BP133">
        <v>3847772</v>
      </c>
      <c r="BQ133">
        <v>0</v>
      </c>
      <c r="BR133">
        <v>0</v>
      </c>
      <c r="BS133">
        <v>0</v>
      </c>
      <c r="BT133">
        <v>0</v>
      </c>
      <c r="BU133">
        <v>0</v>
      </c>
      <c r="BV133">
        <v>0</v>
      </c>
      <c r="BW133">
        <v>0</v>
      </c>
      <c r="BX133">
        <v>0</v>
      </c>
      <c r="BY133">
        <v>0</v>
      </c>
      <c r="BZ133">
        <v>0</v>
      </c>
      <c r="CA133">
        <v>0</v>
      </c>
      <c r="CB133">
        <v>0</v>
      </c>
      <c r="CC133">
        <v>0</v>
      </c>
      <c r="CD133">
        <v>0</v>
      </c>
      <c r="CE133">
        <v>0</v>
      </c>
      <c r="CF133">
        <v>0</v>
      </c>
      <c r="CG133">
        <v>0</v>
      </c>
      <c r="CH133">
        <v>0</v>
      </c>
      <c r="CI133">
        <v>0</v>
      </c>
      <c r="CJ133">
        <v>0</v>
      </c>
      <c r="CK133">
        <v>0</v>
      </c>
      <c r="CL133">
        <v>0</v>
      </c>
      <c r="CM133">
        <v>0</v>
      </c>
      <c r="CN133">
        <v>0</v>
      </c>
      <c r="CO133">
        <v>0</v>
      </c>
      <c r="CP133">
        <v>0</v>
      </c>
      <c r="CQ133">
        <v>0</v>
      </c>
      <c r="CR133">
        <v>0</v>
      </c>
      <c r="CS133">
        <v>0</v>
      </c>
      <c r="CT133">
        <v>0</v>
      </c>
      <c r="CU133">
        <v>0</v>
      </c>
      <c r="CV133">
        <v>0</v>
      </c>
      <c r="CW133">
        <v>0</v>
      </c>
      <c r="CX133">
        <v>0</v>
      </c>
      <c r="CY133">
        <v>0</v>
      </c>
      <c r="CZ133">
        <v>0</v>
      </c>
      <c r="DA133">
        <v>0</v>
      </c>
      <c r="DB133">
        <v>0</v>
      </c>
      <c r="DC133">
        <v>0</v>
      </c>
      <c r="DD133">
        <v>0</v>
      </c>
      <c r="DE133">
        <v>0</v>
      </c>
      <c r="DF133">
        <v>0</v>
      </c>
      <c r="DG133">
        <v>0</v>
      </c>
      <c r="DH133">
        <v>0</v>
      </c>
      <c r="DI133">
        <v>0</v>
      </c>
      <c r="DJ133">
        <v>0</v>
      </c>
      <c r="DK133">
        <v>0</v>
      </c>
      <c r="DL133">
        <v>0</v>
      </c>
      <c r="DM133">
        <v>0</v>
      </c>
      <c r="DN133">
        <v>0</v>
      </c>
      <c r="DO133">
        <v>0</v>
      </c>
      <c r="DP133">
        <v>0</v>
      </c>
      <c r="DQ133">
        <v>0</v>
      </c>
      <c r="DR133">
        <v>0</v>
      </c>
      <c r="DS133">
        <v>0</v>
      </c>
      <c r="DT133">
        <v>0</v>
      </c>
      <c r="DU133">
        <v>0</v>
      </c>
      <c r="DV133">
        <v>0</v>
      </c>
      <c r="DW133">
        <v>0</v>
      </c>
      <c r="DX133">
        <v>0</v>
      </c>
      <c r="DY133">
        <v>0</v>
      </c>
      <c r="DZ133">
        <v>0</v>
      </c>
      <c r="EA133">
        <v>0</v>
      </c>
      <c r="EB133">
        <v>0</v>
      </c>
      <c r="EC133">
        <v>0</v>
      </c>
      <c r="ED133">
        <v>0</v>
      </c>
      <c r="EE133">
        <v>0</v>
      </c>
      <c r="EF133">
        <v>0</v>
      </c>
      <c r="EG133">
        <v>0</v>
      </c>
      <c r="EH133">
        <v>0</v>
      </c>
      <c r="EI133">
        <v>0</v>
      </c>
      <c r="EJ133">
        <v>0</v>
      </c>
      <c r="EK133">
        <v>0</v>
      </c>
      <c r="EL133">
        <v>0</v>
      </c>
      <c r="EM133">
        <v>0</v>
      </c>
      <c r="EN133">
        <v>0</v>
      </c>
      <c r="EO133">
        <v>0</v>
      </c>
      <c r="EP133">
        <v>0</v>
      </c>
      <c r="EQ133">
        <v>0</v>
      </c>
      <c r="ER133">
        <v>0</v>
      </c>
      <c r="ES133">
        <v>0</v>
      </c>
      <c r="ET133">
        <v>0</v>
      </c>
      <c r="EU133">
        <v>0</v>
      </c>
      <c r="EV133">
        <v>0</v>
      </c>
      <c r="EW133">
        <v>0</v>
      </c>
      <c r="EX133">
        <v>0</v>
      </c>
      <c r="EY133">
        <v>0</v>
      </c>
      <c r="EZ133">
        <v>0</v>
      </c>
      <c r="FA133">
        <v>0</v>
      </c>
      <c r="FB133">
        <v>0</v>
      </c>
      <c r="FC133">
        <v>0</v>
      </c>
      <c r="FD133">
        <v>0</v>
      </c>
      <c r="FE133">
        <v>0</v>
      </c>
      <c r="FF133">
        <v>0</v>
      </c>
      <c r="FG133">
        <v>0</v>
      </c>
      <c r="FH133">
        <v>0</v>
      </c>
      <c r="FI133">
        <v>0</v>
      </c>
    </row>
    <row r="134" spans="1:165" x14ac:dyDescent="0.25">
      <c r="A134">
        <v>1882</v>
      </c>
      <c r="B134">
        <v>90</v>
      </c>
      <c r="C134">
        <f t="shared" si="14"/>
        <v>87092314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2308790</v>
      </c>
      <c r="AS134">
        <v>2534042</v>
      </c>
      <c r="AT134">
        <v>2616677</v>
      </c>
      <c r="AU134">
        <v>2627457</v>
      </c>
      <c r="AV134">
        <v>2628227</v>
      </c>
      <c r="AW134">
        <v>2707202</v>
      </c>
      <c r="AX134">
        <v>2725825</v>
      </c>
      <c r="AY134">
        <v>2703476</v>
      </c>
      <c r="AZ134">
        <v>2598725</v>
      </c>
      <c r="BA134">
        <v>2602989</v>
      </c>
      <c r="BB134">
        <v>2648682</v>
      </c>
      <c r="BC134">
        <v>2730882</v>
      </c>
      <c r="BD134">
        <v>2568569</v>
      </c>
      <c r="BE134">
        <v>2635649</v>
      </c>
      <c r="BF134">
        <v>2542877</v>
      </c>
      <c r="BG134">
        <v>2603745</v>
      </c>
      <c r="BH134">
        <v>2770169</v>
      </c>
      <c r="BI134">
        <v>2882668</v>
      </c>
      <c r="BJ134">
        <v>3066246</v>
      </c>
      <c r="BK134">
        <v>3107723</v>
      </c>
      <c r="BL134">
        <v>2949165</v>
      </c>
      <c r="BM134">
        <v>3109249</v>
      </c>
      <c r="BN134">
        <v>3166770</v>
      </c>
      <c r="BO134">
        <v>3173211</v>
      </c>
      <c r="BP134">
        <v>3314744</v>
      </c>
      <c r="BQ134">
        <v>3437315</v>
      </c>
      <c r="BR134">
        <v>3514441</v>
      </c>
      <c r="BS134">
        <v>3558671</v>
      </c>
      <c r="BT134">
        <v>3506367</v>
      </c>
      <c r="BU134">
        <v>3751761</v>
      </c>
      <c r="BV134">
        <v>0</v>
      </c>
      <c r="BW134">
        <v>0</v>
      </c>
      <c r="BX134">
        <v>0</v>
      </c>
      <c r="BY134">
        <v>0</v>
      </c>
      <c r="BZ134">
        <v>0</v>
      </c>
      <c r="CA134">
        <v>0</v>
      </c>
      <c r="CB134">
        <v>0</v>
      </c>
      <c r="CC134">
        <v>0</v>
      </c>
      <c r="CD134">
        <v>0</v>
      </c>
      <c r="CE134">
        <v>0</v>
      </c>
      <c r="CF134">
        <v>0</v>
      </c>
      <c r="CG134">
        <v>0</v>
      </c>
      <c r="CH134">
        <v>0</v>
      </c>
      <c r="CI134">
        <v>0</v>
      </c>
      <c r="CJ134">
        <v>0</v>
      </c>
      <c r="CK134">
        <v>0</v>
      </c>
      <c r="CL134">
        <v>0</v>
      </c>
      <c r="CM134">
        <v>0</v>
      </c>
      <c r="CN134">
        <v>0</v>
      </c>
      <c r="CO134">
        <v>0</v>
      </c>
      <c r="CP134">
        <v>0</v>
      </c>
      <c r="CQ134">
        <v>0</v>
      </c>
      <c r="CR134">
        <v>0</v>
      </c>
      <c r="CS134">
        <v>0</v>
      </c>
      <c r="CT134">
        <v>0</v>
      </c>
      <c r="CU134">
        <v>0</v>
      </c>
      <c r="CV134">
        <v>0</v>
      </c>
      <c r="CW134">
        <v>0</v>
      </c>
      <c r="CX134">
        <v>0</v>
      </c>
      <c r="CY134">
        <v>0</v>
      </c>
      <c r="CZ134">
        <v>0</v>
      </c>
      <c r="DA134">
        <v>0</v>
      </c>
      <c r="DB134">
        <v>0</v>
      </c>
      <c r="DC134">
        <v>0</v>
      </c>
      <c r="DD134">
        <v>0</v>
      </c>
      <c r="DE134">
        <v>0</v>
      </c>
      <c r="DF134">
        <v>0</v>
      </c>
      <c r="DG134">
        <v>0</v>
      </c>
      <c r="DH134">
        <v>0</v>
      </c>
      <c r="DI134">
        <v>0</v>
      </c>
      <c r="DJ134">
        <v>0</v>
      </c>
      <c r="DK134">
        <v>0</v>
      </c>
      <c r="DL134">
        <v>0</v>
      </c>
      <c r="DM134">
        <v>0</v>
      </c>
      <c r="DN134">
        <v>0</v>
      </c>
      <c r="DO134">
        <v>0</v>
      </c>
      <c r="DP134">
        <v>0</v>
      </c>
      <c r="DQ134">
        <v>0</v>
      </c>
      <c r="DR134">
        <v>0</v>
      </c>
      <c r="DS134">
        <v>0</v>
      </c>
      <c r="DT134">
        <v>0</v>
      </c>
      <c r="DU134">
        <v>0</v>
      </c>
      <c r="DV134">
        <v>0</v>
      </c>
      <c r="DW134">
        <v>0</v>
      </c>
      <c r="DX134">
        <v>0</v>
      </c>
      <c r="DY134">
        <v>0</v>
      </c>
      <c r="DZ134">
        <v>0</v>
      </c>
      <c r="EA134">
        <v>0</v>
      </c>
      <c r="EB134">
        <v>0</v>
      </c>
      <c r="EC134">
        <v>0</v>
      </c>
      <c r="ED134">
        <v>0</v>
      </c>
      <c r="EE134">
        <v>0</v>
      </c>
      <c r="EF134">
        <v>0</v>
      </c>
      <c r="EG134">
        <v>0</v>
      </c>
      <c r="EH134">
        <v>0</v>
      </c>
      <c r="EI134">
        <v>0</v>
      </c>
      <c r="EJ134">
        <v>0</v>
      </c>
      <c r="EK134">
        <v>0</v>
      </c>
      <c r="EL134">
        <v>0</v>
      </c>
      <c r="EM134">
        <v>0</v>
      </c>
      <c r="EN134">
        <v>0</v>
      </c>
      <c r="EO134">
        <v>0</v>
      </c>
      <c r="EP134">
        <v>0</v>
      </c>
      <c r="EQ134">
        <v>0</v>
      </c>
      <c r="ER134">
        <v>0</v>
      </c>
      <c r="ES134">
        <v>0</v>
      </c>
      <c r="ET134">
        <v>0</v>
      </c>
      <c r="EU134">
        <v>0</v>
      </c>
      <c r="EV134">
        <v>0</v>
      </c>
      <c r="EW134">
        <v>0</v>
      </c>
      <c r="EX134">
        <v>0</v>
      </c>
      <c r="EY134">
        <v>0</v>
      </c>
      <c r="EZ134">
        <v>0</v>
      </c>
      <c r="FA134">
        <v>0</v>
      </c>
      <c r="FB134">
        <v>0</v>
      </c>
      <c r="FC134">
        <v>0</v>
      </c>
      <c r="FD134">
        <v>0</v>
      </c>
      <c r="FE134">
        <v>0</v>
      </c>
      <c r="FF134">
        <v>0</v>
      </c>
      <c r="FG134">
        <v>0</v>
      </c>
      <c r="FH134">
        <v>0</v>
      </c>
      <c r="FI134">
        <v>0</v>
      </c>
    </row>
    <row r="135" spans="1:165" x14ac:dyDescent="0.25">
      <c r="A135">
        <v>1887</v>
      </c>
      <c r="B135">
        <v>90</v>
      </c>
      <c r="C135">
        <f t="shared" si="14"/>
        <v>136076950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3832779</v>
      </c>
      <c r="AX135">
        <v>3859146</v>
      </c>
      <c r="AY135">
        <v>3827505</v>
      </c>
      <c r="AZ135">
        <v>3679201</v>
      </c>
      <c r="BA135">
        <v>3685238</v>
      </c>
      <c r="BB135">
        <v>3749929</v>
      </c>
      <c r="BC135">
        <v>3866304</v>
      </c>
      <c r="BD135">
        <v>3636506</v>
      </c>
      <c r="BE135">
        <v>3731476</v>
      </c>
      <c r="BF135">
        <v>3600134</v>
      </c>
      <c r="BG135">
        <v>3686309</v>
      </c>
      <c r="BH135">
        <v>3921926</v>
      </c>
      <c r="BI135">
        <v>4081199</v>
      </c>
      <c r="BJ135">
        <v>4341104</v>
      </c>
      <c r="BK135">
        <v>4399826</v>
      </c>
      <c r="BL135">
        <v>4175344</v>
      </c>
      <c r="BM135">
        <v>4401986</v>
      </c>
      <c r="BN135">
        <v>4483423</v>
      </c>
      <c r="BO135">
        <v>4492541</v>
      </c>
      <c r="BP135">
        <v>4692920</v>
      </c>
      <c r="BQ135">
        <v>4866453</v>
      </c>
      <c r="BR135">
        <v>4975646</v>
      </c>
      <c r="BS135">
        <v>5038264</v>
      </c>
      <c r="BT135">
        <v>4964215</v>
      </c>
      <c r="BU135">
        <v>5311637</v>
      </c>
      <c r="BV135">
        <v>5603528</v>
      </c>
      <c r="BW135">
        <v>5880902</v>
      </c>
      <c r="BX135">
        <v>5869216</v>
      </c>
      <c r="BY135">
        <v>6181583</v>
      </c>
      <c r="BZ135">
        <v>7240710</v>
      </c>
      <c r="CA135">
        <v>0</v>
      </c>
      <c r="CB135">
        <v>0</v>
      </c>
      <c r="CC135">
        <v>0</v>
      </c>
      <c r="CD135">
        <v>0</v>
      </c>
      <c r="CE135" s="1">
        <v>0</v>
      </c>
      <c r="CF135">
        <v>0</v>
      </c>
      <c r="CG135">
        <v>0</v>
      </c>
      <c r="CH135">
        <v>0</v>
      </c>
      <c r="CI135">
        <v>0</v>
      </c>
      <c r="CJ135">
        <v>0</v>
      </c>
      <c r="CK135">
        <v>0</v>
      </c>
      <c r="CL135">
        <v>0</v>
      </c>
      <c r="CM135">
        <v>0</v>
      </c>
      <c r="CN135">
        <v>0</v>
      </c>
      <c r="CO135">
        <v>0</v>
      </c>
      <c r="CP135">
        <v>0</v>
      </c>
      <c r="CQ135">
        <v>0</v>
      </c>
      <c r="CR135">
        <v>0</v>
      </c>
      <c r="CS135">
        <v>0</v>
      </c>
      <c r="CT135">
        <v>0</v>
      </c>
      <c r="CU135">
        <v>0</v>
      </c>
      <c r="CV135">
        <v>0</v>
      </c>
      <c r="CW135">
        <v>0</v>
      </c>
      <c r="CX135">
        <v>0</v>
      </c>
      <c r="CY135">
        <v>0</v>
      </c>
      <c r="CZ135">
        <v>0</v>
      </c>
      <c r="DA135">
        <v>0</v>
      </c>
      <c r="DB135">
        <v>0</v>
      </c>
      <c r="DC135">
        <v>0</v>
      </c>
      <c r="DD135">
        <v>0</v>
      </c>
      <c r="DE135">
        <v>0</v>
      </c>
      <c r="DF135">
        <v>0</v>
      </c>
      <c r="DG135">
        <v>0</v>
      </c>
      <c r="DH135">
        <v>0</v>
      </c>
      <c r="DI135">
        <v>0</v>
      </c>
      <c r="DJ135">
        <v>0</v>
      </c>
      <c r="DK135">
        <v>0</v>
      </c>
      <c r="DL135">
        <v>0</v>
      </c>
      <c r="DM135">
        <v>0</v>
      </c>
      <c r="DN135">
        <v>0</v>
      </c>
      <c r="DO135">
        <v>0</v>
      </c>
      <c r="DP135">
        <v>0</v>
      </c>
      <c r="DQ135">
        <v>0</v>
      </c>
      <c r="DR135">
        <v>0</v>
      </c>
      <c r="DS135">
        <v>0</v>
      </c>
      <c r="DT135">
        <v>0</v>
      </c>
      <c r="DU135">
        <v>0</v>
      </c>
      <c r="DV135">
        <v>0</v>
      </c>
      <c r="DW135">
        <v>0</v>
      </c>
      <c r="DX135">
        <v>0</v>
      </c>
      <c r="DY135">
        <v>0</v>
      </c>
      <c r="DZ135">
        <v>0</v>
      </c>
      <c r="EA135">
        <v>0</v>
      </c>
      <c r="EB135">
        <v>0</v>
      </c>
      <c r="EC135">
        <v>0</v>
      </c>
      <c r="ED135">
        <v>0</v>
      </c>
      <c r="EE135">
        <v>0</v>
      </c>
      <c r="EF135">
        <v>0</v>
      </c>
      <c r="EG135">
        <v>0</v>
      </c>
      <c r="EH135">
        <v>0</v>
      </c>
      <c r="EI135">
        <v>0</v>
      </c>
      <c r="EJ135">
        <v>0</v>
      </c>
      <c r="EK135">
        <v>0</v>
      </c>
      <c r="EL135">
        <v>0</v>
      </c>
      <c r="EM135">
        <v>0</v>
      </c>
      <c r="EN135">
        <v>0</v>
      </c>
      <c r="EO135">
        <v>0</v>
      </c>
      <c r="EP135">
        <v>0</v>
      </c>
      <c r="EQ135">
        <v>0</v>
      </c>
      <c r="ER135">
        <v>0</v>
      </c>
      <c r="ES135">
        <v>0</v>
      </c>
      <c r="ET135">
        <v>0</v>
      </c>
      <c r="EU135">
        <v>0</v>
      </c>
      <c r="EV135">
        <v>0</v>
      </c>
      <c r="EW135">
        <v>0</v>
      </c>
      <c r="EX135">
        <v>0</v>
      </c>
      <c r="EY135">
        <v>0</v>
      </c>
      <c r="EZ135">
        <v>0</v>
      </c>
      <c r="FA135">
        <v>0</v>
      </c>
      <c r="FB135">
        <v>0</v>
      </c>
      <c r="FC135">
        <v>0</v>
      </c>
      <c r="FD135">
        <v>0</v>
      </c>
      <c r="FE135">
        <v>0</v>
      </c>
      <c r="FF135">
        <v>0</v>
      </c>
      <c r="FG135">
        <v>0</v>
      </c>
      <c r="FH135">
        <v>0</v>
      </c>
      <c r="FI135">
        <v>0</v>
      </c>
    </row>
    <row r="136" spans="1:165" x14ac:dyDescent="0.25">
      <c r="A136">
        <v>1892</v>
      </c>
      <c r="B136">
        <v>90</v>
      </c>
      <c r="C136">
        <f t="shared" si="14"/>
        <v>128320633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2876409</v>
      </c>
      <c r="BC136">
        <v>2965676</v>
      </c>
      <c r="BD136">
        <v>2789408</v>
      </c>
      <c r="BE136">
        <v>2862255</v>
      </c>
      <c r="BF136">
        <v>2761508</v>
      </c>
      <c r="BG136">
        <v>2827609</v>
      </c>
      <c r="BH136">
        <v>3008341</v>
      </c>
      <c r="BI136">
        <v>3130513</v>
      </c>
      <c r="BJ136">
        <v>3329874</v>
      </c>
      <c r="BK136">
        <v>3374918</v>
      </c>
      <c r="BL136">
        <v>3202727</v>
      </c>
      <c r="BM136">
        <v>3376575</v>
      </c>
      <c r="BN136">
        <v>3439041</v>
      </c>
      <c r="BO136">
        <v>3446035</v>
      </c>
      <c r="BP136">
        <v>3599737</v>
      </c>
      <c r="BQ136">
        <v>3732847</v>
      </c>
      <c r="BR136">
        <v>3816604</v>
      </c>
      <c r="BS136">
        <v>3864636</v>
      </c>
      <c r="BT136">
        <v>3807836</v>
      </c>
      <c r="BU136">
        <v>4074328</v>
      </c>
      <c r="BV136">
        <v>4298225</v>
      </c>
      <c r="BW136">
        <v>4510987</v>
      </c>
      <c r="BX136">
        <v>4502023</v>
      </c>
      <c r="BY136">
        <v>4741626</v>
      </c>
      <c r="BZ136">
        <v>5554065</v>
      </c>
      <c r="CA136">
        <v>6186433</v>
      </c>
      <c r="CB136">
        <v>6713869</v>
      </c>
      <c r="CC136">
        <v>7234521</v>
      </c>
      <c r="CD136">
        <v>8192007</v>
      </c>
      <c r="CE136" s="1">
        <v>10100000</v>
      </c>
      <c r="CF136">
        <v>0</v>
      </c>
      <c r="CG136">
        <v>0</v>
      </c>
      <c r="CH136">
        <v>0</v>
      </c>
      <c r="CI136" s="1">
        <v>0</v>
      </c>
      <c r="CJ136" s="1">
        <v>0</v>
      </c>
      <c r="CK136">
        <v>0</v>
      </c>
      <c r="CL136">
        <v>0</v>
      </c>
      <c r="CM136">
        <v>0</v>
      </c>
      <c r="CN136">
        <v>0</v>
      </c>
      <c r="CO136">
        <v>0</v>
      </c>
      <c r="CP136">
        <v>0</v>
      </c>
      <c r="CQ136">
        <v>0</v>
      </c>
      <c r="CR136">
        <v>0</v>
      </c>
      <c r="CS136">
        <v>0</v>
      </c>
      <c r="CT136">
        <v>0</v>
      </c>
      <c r="CU136">
        <v>0</v>
      </c>
      <c r="CV136">
        <v>0</v>
      </c>
      <c r="CW136">
        <v>0</v>
      </c>
      <c r="CX136">
        <v>0</v>
      </c>
      <c r="CY136">
        <v>0</v>
      </c>
      <c r="CZ136">
        <v>0</v>
      </c>
      <c r="DA136">
        <v>0</v>
      </c>
      <c r="DB136">
        <v>0</v>
      </c>
      <c r="DC136">
        <v>0</v>
      </c>
      <c r="DD136">
        <v>0</v>
      </c>
      <c r="DE136">
        <v>0</v>
      </c>
      <c r="DF136">
        <v>0</v>
      </c>
      <c r="DG136">
        <v>0</v>
      </c>
      <c r="DH136">
        <v>0</v>
      </c>
      <c r="DI136">
        <v>0</v>
      </c>
      <c r="DJ136">
        <v>0</v>
      </c>
      <c r="DK136">
        <v>0</v>
      </c>
      <c r="DL136">
        <v>0</v>
      </c>
      <c r="DM136">
        <v>0</v>
      </c>
      <c r="DN136">
        <v>0</v>
      </c>
      <c r="DO136">
        <v>0</v>
      </c>
      <c r="DP136">
        <v>0</v>
      </c>
      <c r="DQ136">
        <v>0</v>
      </c>
      <c r="DR136">
        <v>0</v>
      </c>
      <c r="DS136">
        <v>0</v>
      </c>
      <c r="DT136">
        <v>0</v>
      </c>
      <c r="DU136">
        <v>0</v>
      </c>
      <c r="DV136">
        <v>0</v>
      </c>
      <c r="DW136">
        <v>0</v>
      </c>
      <c r="DX136">
        <v>0</v>
      </c>
      <c r="DY136">
        <v>0</v>
      </c>
      <c r="DZ136">
        <v>0</v>
      </c>
      <c r="EA136">
        <v>0</v>
      </c>
      <c r="EB136">
        <v>0</v>
      </c>
      <c r="EC136">
        <v>0</v>
      </c>
      <c r="ED136">
        <v>0</v>
      </c>
      <c r="EE136">
        <v>0</v>
      </c>
      <c r="EF136">
        <v>0</v>
      </c>
      <c r="EG136">
        <v>0</v>
      </c>
      <c r="EH136">
        <v>0</v>
      </c>
      <c r="EI136">
        <v>0</v>
      </c>
      <c r="EJ136">
        <v>0</v>
      </c>
      <c r="EK136">
        <v>0</v>
      </c>
      <c r="EL136">
        <v>0</v>
      </c>
      <c r="EM136">
        <v>0</v>
      </c>
      <c r="EN136">
        <v>0</v>
      </c>
      <c r="EO136">
        <v>0</v>
      </c>
      <c r="EP136">
        <v>0</v>
      </c>
      <c r="EQ136">
        <v>0</v>
      </c>
      <c r="ER136">
        <v>0</v>
      </c>
      <c r="ES136">
        <v>0</v>
      </c>
      <c r="ET136">
        <v>0</v>
      </c>
      <c r="EU136">
        <v>0</v>
      </c>
      <c r="EV136">
        <v>0</v>
      </c>
      <c r="EW136">
        <v>0</v>
      </c>
      <c r="EX136">
        <v>0</v>
      </c>
      <c r="EY136">
        <v>0</v>
      </c>
      <c r="EZ136">
        <v>0</v>
      </c>
      <c r="FA136">
        <v>0</v>
      </c>
      <c r="FB136">
        <v>0</v>
      </c>
      <c r="FC136">
        <v>0</v>
      </c>
      <c r="FD136">
        <v>0</v>
      </c>
      <c r="FE136">
        <v>0</v>
      </c>
      <c r="FF136">
        <v>0</v>
      </c>
      <c r="FG136">
        <v>0</v>
      </c>
      <c r="FH136">
        <v>0</v>
      </c>
      <c r="FI136">
        <v>0</v>
      </c>
    </row>
    <row r="137" spans="1:165" x14ac:dyDescent="0.25">
      <c r="A137">
        <v>1897</v>
      </c>
      <c r="B137">
        <v>90</v>
      </c>
      <c r="C137">
        <f t="shared" si="14"/>
        <v>138570902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2250647</v>
      </c>
      <c r="BH137">
        <v>2394501</v>
      </c>
      <c r="BI137">
        <v>2491744</v>
      </c>
      <c r="BJ137">
        <v>2650426</v>
      </c>
      <c r="BK137">
        <v>2686279</v>
      </c>
      <c r="BL137">
        <v>2549223</v>
      </c>
      <c r="BM137">
        <v>2687598</v>
      </c>
      <c r="BN137">
        <v>2737318</v>
      </c>
      <c r="BO137">
        <v>2742885</v>
      </c>
      <c r="BP137">
        <v>2865225</v>
      </c>
      <c r="BQ137">
        <v>2971174</v>
      </c>
      <c r="BR137">
        <v>3037841</v>
      </c>
      <c r="BS137">
        <v>3076072</v>
      </c>
      <c r="BT137">
        <v>3030862</v>
      </c>
      <c r="BU137">
        <v>3242978</v>
      </c>
      <c r="BV137">
        <v>3421190</v>
      </c>
      <c r="BW137">
        <v>3590538</v>
      </c>
      <c r="BX137">
        <v>3583403</v>
      </c>
      <c r="BY137">
        <v>3774116</v>
      </c>
      <c r="BZ137">
        <v>4420789</v>
      </c>
      <c r="CA137">
        <v>4924176</v>
      </c>
      <c r="CB137">
        <v>5344078</v>
      </c>
      <c r="CC137">
        <v>5758590</v>
      </c>
      <c r="CD137">
        <v>6520816</v>
      </c>
      <c r="CE137">
        <v>8035254</v>
      </c>
      <c r="CF137">
        <v>7455061</v>
      </c>
      <c r="CG137">
        <v>7822327</v>
      </c>
      <c r="CH137">
        <v>9205791</v>
      </c>
      <c r="CI137" s="1">
        <v>11400000</v>
      </c>
      <c r="CJ137" s="1">
        <v>11900000</v>
      </c>
      <c r="CK137" s="1">
        <v>0</v>
      </c>
      <c r="CL137" s="1">
        <v>0</v>
      </c>
      <c r="CM137" s="1">
        <v>0</v>
      </c>
      <c r="CN137" s="1">
        <v>0</v>
      </c>
      <c r="CO137" s="1">
        <v>0</v>
      </c>
      <c r="CP137">
        <v>0</v>
      </c>
      <c r="CQ137">
        <v>0</v>
      </c>
      <c r="CR137">
        <v>0</v>
      </c>
      <c r="CS137">
        <v>0</v>
      </c>
      <c r="CT137">
        <v>0</v>
      </c>
      <c r="CU137">
        <v>0</v>
      </c>
      <c r="CV137">
        <v>0</v>
      </c>
      <c r="CW137">
        <v>0</v>
      </c>
      <c r="CX137">
        <v>0</v>
      </c>
      <c r="CY137">
        <v>0</v>
      </c>
      <c r="CZ137">
        <v>0</v>
      </c>
      <c r="DA137">
        <v>0</v>
      </c>
      <c r="DB137">
        <v>0</v>
      </c>
      <c r="DC137">
        <v>0</v>
      </c>
      <c r="DD137">
        <v>0</v>
      </c>
      <c r="DE137">
        <v>0</v>
      </c>
      <c r="DF137">
        <v>0</v>
      </c>
      <c r="DG137">
        <v>0</v>
      </c>
      <c r="DH137">
        <v>0</v>
      </c>
      <c r="DI137">
        <v>0</v>
      </c>
      <c r="DJ137">
        <v>0</v>
      </c>
      <c r="DK137">
        <v>0</v>
      </c>
      <c r="DL137">
        <v>0</v>
      </c>
      <c r="DM137">
        <v>0</v>
      </c>
      <c r="DN137">
        <v>0</v>
      </c>
      <c r="DO137">
        <v>0</v>
      </c>
      <c r="DP137">
        <v>0</v>
      </c>
      <c r="DQ137">
        <v>0</v>
      </c>
      <c r="DR137">
        <v>0</v>
      </c>
      <c r="DS137">
        <v>0</v>
      </c>
      <c r="DT137">
        <v>0</v>
      </c>
      <c r="DU137">
        <v>0</v>
      </c>
      <c r="DV137">
        <v>0</v>
      </c>
      <c r="DW137">
        <v>0</v>
      </c>
      <c r="DX137">
        <v>0</v>
      </c>
      <c r="DY137">
        <v>0</v>
      </c>
      <c r="DZ137">
        <v>0</v>
      </c>
      <c r="EA137">
        <v>0</v>
      </c>
      <c r="EB137">
        <v>0</v>
      </c>
      <c r="EC137">
        <v>0</v>
      </c>
      <c r="ED137">
        <v>0</v>
      </c>
      <c r="EE137">
        <v>0</v>
      </c>
      <c r="EF137">
        <v>0</v>
      </c>
      <c r="EG137">
        <v>0</v>
      </c>
      <c r="EH137">
        <v>0</v>
      </c>
      <c r="EI137">
        <v>0</v>
      </c>
      <c r="EJ137">
        <v>0</v>
      </c>
      <c r="EK137">
        <v>0</v>
      </c>
      <c r="EL137">
        <v>0</v>
      </c>
      <c r="EM137">
        <v>0</v>
      </c>
      <c r="EN137">
        <v>0</v>
      </c>
      <c r="EO137">
        <v>0</v>
      </c>
      <c r="EP137">
        <v>0</v>
      </c>
      <c r="EQ137">
        <v>0</v>
      </c>
      <c r="ER137">
        <v>0</v>
      </c>
      <c r="ES137">
        <v>0</v>
      </c>
      <c r="ET137">
        <v>0</v>
      </c>
      <c r="EU137">
        <v>0</v>
      </c>
      <c r="EV137">
        <v>0</v>
      </c>
      <c r="EW137">
        <v>0</v>
      </c>
      <c r="EX137">
        <v>0</v>
      </c>
      <c r="EY137">
        <v>0</v>
      </c>
      <c r="EZ137">
        <v>0</v>
      </c>
      <c r="FA137">
        <v>0</v>
      </c>
      <c r="FB137">
        <v>0</v>
      </c>
      <c r="FC137">
        <v>0</v>
      </c>
      <c r="FD137">
        <v>0</v>
      </c>
      <c r="FE137">
        <v>0</v>
      </c>
      <c r="FF137">
        <v>0</v>
      </c>
      <c r="FG137">
        <v>0</v>
      </c>
      <c r="FH137">
        <v>0</v>
      </c>
      <c r="FI137">
        <v>0</v>
      </c>
    </row>
    <row r="138" spans="1:165" x14ac:dyDescent="0.25">
      <c r="A138">
        <v>1902</v>
      </c>
      <c r="B138">
        <v>90</v>
      </c>
      <c r="C138">
        <f t="shared" si="14"/>
        <v>178929368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0</v>
      </c>
      <c r="BI138">
        <v>0</v>
      </c>
      <c r="BJ138">
        <v>0</v>
      </c>
      <c r="BK138">
        <v>0</v>
      </c>
      <c r="BL138">
        <v>2368891</v>
      </c>
      <c r="BM138">
        <v>2497477</v>
      </c>
      <c r="BN138">
        <v>2543680</v>
      </c>
      <c r="BO138">
        <v>2548854</v>
      </c>
      <c r="BP138">
        <v>2662539</v>
      </c>
      <c r="BQ138">
        <v>2760994</v>
      </c>
      <c r="BR138">
        <v>2822944</v>
      </c>
      <c r="BS138">
        <v>2858471</v>
      </c>
      <c r="BT138">
        <v>2816459</v>
      </c>
      <c r="BU138">
        <v>3013569</v>
      </c>
      <c r="BV138">
        <v>3179175</v>
      </c>
      <c r="BW138">
        <v>3336544</v>
      </c>
      <c r="BX138">
        <v>3329913</v>
      </c>
      <c r="BY138">
        <v>3507135</v>
      </c>
      <c r="BZ138">
        <v>4108069</v>
      </c>
      <c r="CA138">
        <v>4575892</v>
      </c>
      <c r="CB138">
        <v>4966183</v>
      </c>
      <c r="CC138">
        <v>5351479</v>
      </c>
      <c r="CD138">
        <v>6059895</v>
      </c>
      <c r="CE138">
        <v>7467390</v>
      </c>
      <c r="CF138">
        <v>6928340</v>
      </c>
      <c r="CG138">
        <v>7269780</v>
      </c>
      <c r="CH138">
        <v>8555695</v>
      </c>
      <c r="CI138" s="1">
        <v>10600000</v>
      </c>
      <c r="CJ138" s="1">
        <v>11000000</v>
      </c>
      <c r="CK138" s="1">
        <v>11200000</v>
      </c>
      <c r="CL138" s="1">
        <v>11500000</v>
      </c>
      <c r="CM138" s="1">
        <v>12200000</v>
      </c>
      <c r="CN138" s="1">
        <v>12800000</v>
      </c>
      <c r="CO138" s="1">
        <v>14100000</v>
      </c>
      <c r="CP138" s="1">
        <v>0</v>
      </c>
      <c r="CQ138" s="1">
        <v>0</v>
      </c>
      <c r="CR138" s="1">
        <v>0</v>
      </c>
      <c r="CS138" s="1">
        <v>0</v>
      </c>
      <c r="CT138" s="1">
        <v>0</v>
      </c>
      <c r="CU138">
        <v>0</v>
      </c>
      <c r="CV138">
        <v>0</v>
      </c>
      <c r="CW138">
        <v>0</v>
      </c>
      <c r="CX138">
        <v>0</v>
      </c>
      <c r="CY138">
        <v>0</v>
      </c>
      <c r="CZ138">
        <v>0</v>
      </c>
      <c r="DA138">
        <v>0</v>
      </c>
      <c r="DB138">
        <v>0</v>
      </c>
      <c r="DC138">
        <v>0</v>
      </c>
      <c r="DD138">
        <v>0</v>
      </c>
      <c r="DE138">
        <v>0</v>
      </c>
      <c r="DF138">
        <v>0</v>
      </c>
      <c r="DG138">
        <v>0</v>
      </c>
      <c r="DH138">
        <v>0</v>
      </c>
      <c r="DI138">
        <v>0</v>
      </c>
      <c r="DJ138">
        <v>0</v>
      </c>
      <c r="DK138">
        <v>0</v>
      </c>
      <c r="DL138">
        <v>0</v>
      </c>
      <c r="DM138">
        <v>0</v>
      </c>
      <c r="DN138">
        <v>0</v>
      </c>
      <c r="DO138">
        <v>0</v>
      </c>
      <c r="DP138">
        <v>0</v>
      </c>
      <c r="DQ138">
        <v>0</v>
      </c>
      <c r="DR138">
        <v>0</v>
      </c>
      <c r="DS138">
        <v>0</v>
      </c>
      <c r="DT138">
        <v>0</v>
      </c>
      <c r="DU138">
        <v>0</v>
      </c>
      <c r="DV138">
        <v>0</v>
      </c>
      <c r="DW138">
        <v>0</v>
      </c>
      <c r="DX138">
        <v>0</v>
      </c>
      <c r="DY138">
        <v>0</v>
      </c>
      <c r="DZ138">
        <v>0</v>
      </c>
      <c r="EA138">
        <v>0</v>
      </c>
      <c r="EB138">
        <v>0</v>
      </c>
      <c r="EC138">
        <v>0</v>
      </c>
      <c r="ED138">
        <v>0</v>
      </c>
      <c r="EE138">
        <v>0</v>
      </c>
      <c r="EF138">
        <v>0</v>
      </c>
      <c r="EG138">
        <v>0</v>
      </c>
      <c r="EH138">
        <v>0</v>
      </c>
      <c r="EI138">
        <v>0</v>
      </c>
      <c r="EJ138">
        <v>0</v>
      </c>
      <c r="EK138">
        <v>0</v>
      </c>
      <c r="EL138">
        <v>0</v>
      </c>
      <c r="EM138">
        <v>0</v>
      </c>
      <c r="EN138">
        <v>0</v>
      </c>
      <c r="EO138">
        <v>0</v>
      </c>
      <c r="EP138">
        <v>0</v>
      </c>
      <c r="EQ138">
        <v>0</v>
      </c>
      <c r="ER138">
        <v>0</v>
      </c>
      <c r="ES138">
        <v>0</v>
      </c>
      <c r="ET138">
        <v>0</v>
      </c>
      <c r="EU138">
        <v>0</v>
      </c>
      <c r="EV138">
        <v>0</v>
      </c>
      <c r="EW138">
        <v>0</v>
      </c>
      <c r="EX138">
        <v>0</v>
      </c>
      <c r="EY138">
        <v>0</v>
      </c>
      <c r="EZ138">
        <v>0</v>
      </c>
      <c r="FA138">
        <v>0</v>
      </c>
      <c r="FB138">
        <v>0</v>
      </c>
      <c r="FC138">
        <v>0</v>
      </c>
      <c r="FD138">
        <v>0</v>
      </c>
      <c r="FE138">
        <v>0</v>
      </c>
      <c r="FF138">
        <v>0</v>
      </c>
      <c r="FG138">
        <v>0</v>
      </c>
      <c r="FH138">
        <v>0</v>
      </c>
      <c r="FI138">
        <v>0</v>
      </c>
    </row>
    <row r="139" spans="1:165" x14ac:dyDescent="0.25">
      <c r="A139">
        <v>1907</v>
      </c>
      <c r="B139">
        <v>90</v>
      </c>
      <c r="C139">
        <f t="shared" si="14"/>
        <v>211225869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0</v>
      </c>
      <c r="BI139">
        <v>0</v>
      </c>
      <c r="BJ139">
        <v>0</v>
      </c>
      <c r="BK139">
        <v>0</v>
      </c>
      <c r="BL139">
        <v>0</v>
      </c>
      <c r="BM139">
        <v>0</v>
      </c>
      <c r="BN139">
        <v>0</v>
      </c>
      <c r="BO139">
        <v>0</v>
      </c>
      <c r="BP139">
        <v>0</v>
      </c>
      <c r="BQ139">
        <v>2503949</v>
      </c>
      <c r="BR139">
        <v>2560132</v>
      </c>
      <c r="BS139">
        <v>2592351</v>
      </c>
      <c r="BT139">
        <v>2554250</v>
      </c>
      <c r="BU139">
        <v>2733010</v>
      </c>
      <c r="BV139">
        <v>2883198</v>
      </c>
      <c r="BW139">
        <v>3025916</v>
      </c>
      <c r="BX139">
        <v>3019903</v>
      </c>
      <c r="BY139">
        <v>3180626</v>
      </c>
      <c r="BZ139">
        <v>3725616</v>
      </c>
      <c r="CA139">
        <v>4149913</v>
      </c>
      <c r="CB139">
        <v>4503931</v>
      </c>
      <c r="CC139">
        <v>4853437</v>
      </c>
      <c r="CD139">
        <v>5495965</v>
      </c>
      <c r="CE139">
        <v>6772547</v>
      </c>
      <c r="CF139">
        <v>6283758</v>
      </c>
      <c r="CG139">
        <v>6593519</v>
      </c>
      <c r="CH139">
        <v>7759933</v>
      </c>
      <c r="CI139">
        <v>9633915</v>
      </c>
      <c r="CJ139" s="1">
        <v>10000000</v>
      </c>
      <c r="CK139" s="1">
        <v>10200000</v>
      </c>
      <c r="CL139" s="1">
        <v>10500000</v>
      </c>
      <c r="CM139" s="1">
        <v>11000000</v>
      </c>
      <c r="CN139" s="1">
        <v>11600000</v>
      </c>
      <c r="CO139" s="1">
        <v>12800000</v>
      </c>
      <c r="CP139" s="1">
        <v>13800000</v>
      </c>
      <c r="CQ139" s="1">
        <v>12400000</v>
      </c>
      <c r="CR139" s="1">
        <v>11900000</v>
      </c>
      <c r="CS139" s="1">
        <v>11300000</v>
      </c>
      <c r="CT139" s="1">
        <v>10900000</v>
      </c>
      <c r="CU139">
        <v>0</v>
      </c>
      <c r="CV139">
        <v>0</v>
      </c>
      <c r="CW139">
        <v>0</v>
      </c>
      <c r="CX139">
        <v>0</v>
      </c>
      <c r="CY139">
        <v>0</v>
      </c>
      <c r="CZ139">
        <v>0</v>
      </c>
      <c r="DA139">
        <v>0</v>
      </c>
      <c r="DB139">
        <v>0</v>
      </c>
      <c r="DC139">
        <v>0</v>
      </c>
      <c r="DD139">
        <v>0</v>
      </c>
      <c r="DE139">
        <v>0</v>
      </c>
      <c r="DF139">
        <v>0</v>
      </c>
      <c r="DG139">
        <v>0</v>
      </c>
      <c r="DH139">
        <v>0</v>
      </c>
      <c r="DI139">
        <v>0</v>
      </c>
      <c r="DJ139">
        <v>0</v>
      </c>
      <c r="DK139">
        <v>0</v>
      </c>
      <c r="DL139">
        <v>0</v>
      </c>
      <c r="DM139">
        <v>0</v>
      </c>
      <c r="DN139">
        <v>0</v>
      </c>
      <c r="DO139">
        <v>0</v>
      </c>
      <c r="DP139">
        <v>0</v>
      </c>
      <c r="DQ139">
        <v>0</v>
      </c>
      <c r="DR139">
        <v>0</v>
      </c>
      <c r="DS139">
        <v>0</v>
      </c>
      <c r="DT139">
        <v>0</v>
      </c>
      <c r="DU139">
        <v>0</v>
      </c>
      <c r="DV139">
        <v>0</v>
      </c>
      <c r="DW139">
        <v>0</v>
      </c>
      <c r="DX139">
        <v>0</v>
      </c>
      <c r="DY139">
        <v>0</v>
      </c>
      <c r="DZ139">
        <v>0</v>
      </c>
      <c r="EA139">
        <v>0</v>
      </c>
      <c r="EB139">
        <v>0</v>
      </c>
      <c r="EC139">
        <v>0</v>
      </c>
      <c r="ED139">
        <v>0</v>
      </c>
      <c r="EE139">
        <v>0</v>
      </c>
      <c r="EF139">
        <v>0</v>
      </c>
      <c r="EG139">
        <v>0</v>
      </c>
      <c r="EH139">
        <v>0</v>
      </c>
      <c r="EI139">
        <v>0</v>
      </c>
      <c r="EJ139">
        <v>0</v>
      </c>
      <c r="EK139">
        <v>0</v>
      </c>
      <c r="EL139">
        <v>0</v>
      </c>
      <c r="EM139">
        <v>0</v>
      </c>
      <c r="EN139">
        <v>0</v>
      </c>
      <c r="EO139">
        <v>0</v>
      </c>
      <c r="EP139">
        <v>0</v>
      </c>
      <c r="EQ139">
        <v>0</v>
      </c>
      <c r="ER139">
        <v>0</v>
      </c>
      <c r="ES139">
        <v>0</v>
      </c>
      <c r="ET139">
        <v>0</v>
      </c>
      <c r="EU139">
        <v>0</v>
      </c>
      <c r="EV139">
        <v>0</v>
      </c>
      <c r="EW139">
        <v>0</v>
      </c>
      <c r="EX139">
        <v>0</v>
      </c>
      <c r="EY139">
        <v>0</v>
      </c>
      <c r="EZ139">
        <v>0</v>
      </c>
      <c r="FA139">
        <v>0</v>
      </c>
      <c r="FB139">
        <v>0</v>
      </c>
      <c r="FC139">
        <v>0</v>
      </c>
      <c r="FD139">
        <v>0</v>
      </c>
      <c r="FE139">
        <v>0</v>
      </c>
      <c r="FF139">
        <v>0</v>
      </c>
      <c r="FG139">
        <v>0</v>
      </c>
      <c r="FH139">
        <v>0</v>
      </c>
      <c r="FI139">
        <v>0</v>
      </c>
    </row>
    <row r="140" spans="1:165" x14ac:dyDescent="0.25">
      <c r="A140">
        <v>1912</v>
      </c>
      <c r="B140">
        <v>90</v>
      </c>
      <c r="C140">
        <f t="shared" si="14"/>
        <v>218906438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  <c r="BI140">
        <v>0</v>
      </c>
      <c r="BJ140">
        <v>0</v>
      </c>
      <c r="BK140">
        <v>0</v>
      </c>
      <c r="BL140">
        <v>0</v>
      </c>
      <c r="BM140">
        <v>0</v>
      </c>
      <c r="BN140">
        <v>0</v>
      </c>
      <c r="BO140">
        <v>0</v>
      </c>
      <c r="BP140">
        <v>0</v>
      </c>
      <c r="BQ140">
        <v>0</v>
      </c>
      <c r="BR140">
        <v>0</v>
      </c>
      <c r="BS140">
        <v>0</v>
      </c>
      <c r="BT140">
        <v>0</v>
      </c>
      <c r="BU140">
        <v>0</v>
      </c>
      <c r="BV140">
        <v>2518885</v>
      </c>
      <c r="BW140">
        <v>2643570</v>
      </c>
      <c r="BX140">
        <v>2638316</v>
      </c>
      <c r="BY140">
        <v>2778731</v>
      </c>
      <c r="BZ140">
        <v>3254858</v>
      </c>
      <c r="CA140">
        <v>3625554</v>
      </c>
      <c r="CB140">
        <v>3934864</v>
      </c>
      <c r="CC140">
        <v>4240241</v>
      </c>
      <c r="CD140">
        <v>4801605</v>
      </c>
      <c r="CE140">
        <v>5916932</v>
      </c>
      <c r="CF140">
        <v>5489939</v>
      </c>
      <c r="CG140">
        <v>5760606</v>
      </c>
      <c r="CH140">
        <v>6779725</v>
      </c>
      <c r="CI140">
        <v>8417073</v>
      </c>
      <c r="CJ140">
        <v>8744192</v>
      </c>
      <c r="CK140">
        <v>8873992</v>
      </c>
      <c r="CL140">
        <v>9148140</v>
      </c>
      <c r="CM140">
        <v>9643237</v>
      </c>
      <c r="CN140" s="1">
        <v>10100000</v>
      </c>
      <c r="CO140" s="1">
        <v>11200000</v>
      </c>
      <c r="CP140" s="1">
        <v>12100000</v>
      </c>
      <c r="CQ140" s="1">
        <v>10800000</v>
      </c>
      <c r="CR140" s="1">
        <v>10400000</v>
      </c>
      <c r="CS140">
        <v>9867472</v>
      </c>
      <c r="CT140">
        <v>9483903</v>
      </c>
      <c r="CU140">
        <v>9223641</v>
      </c>
      <c r="CV140">
        <v>9617894</v>
      </c>
      <c r="CW140">
        <v>9756516</v>
      </c>
      <c r="CX140">
        <v>9189830</v>
      </c>
      <c r="CY140">
        <v>7956722</v>
      </c>
      <c r="CZ140">
        <v>0</v>
      </c>
      <c r="DA140" s="1">
        <v>0</v>
      </c>
      <c r="DB140" s="1">
        <v>0</v>
      </c>
      <c r="DC140" s="1">
        <v>0</v>
      </c>
      <c r="DD140" s="1">
        <v>0</v>
      </c>
      <c r="DE140" s="1">
        <v>0</v>
      </c>
      <c r="DF140">
        <v>0</v>
      </c>
      <c r="DG140">
        <v>0</v>
      </c>
      <c r="DH140">
        <v>0</v>
      </c>
      <c r="DI140">
        <v>0</v>
      </c>
      <c r="DJ140">
        <v>0</v>
      </c>
      <c r="DK140">
        <v>0</v>
      </c>
      <c r="DL140">
        <v>0</v>
      </c>
      <c r="DM140" s="1">
        <v>0</v>
      </c>
      <c r="DN140" s="1">
        <v>0</v>
      </c>
      <c r="DO140" s="1">
        <v>0</v>
      </c>
      <c r="DP140" s="1">
        <v>0</v>
      </c>
      <c r="DQ140" s="1">
        <v>0</v>
      </c>
      <c r="DR140" s="1">
        <v>0</v>
      </c>
      <c r="DS140" s="1">
        <v>0</v>
      </c>
      <c r="DT140" s="1">
        <v>0</v>
      </c>
      <c r="DU140" s="1">
        <v>0</v>
      </c>
      <c r="DV140">
        <v>0</v>
      </c>
      <c r="DW140">
        <v>0</v>
      </c>
      <c r="DX140">
        <v>0</v>
      </c>
      <c r="DY140">
        <v>0</v>
      </c>
      <c r="DZ140">
        <v>0</v>
      </c>
      <c r="EA140">
        <v>0</v>
      </c>
      <c r="EB140">
        <v>0</v>
      </c>
      <c r="EC140">
        <v>0</v>
      </c>
      <c r="ED140">
        <v>0</v>
      </c>
      <c r="EE140">
        <v>0</v>
      </c>
      <c r="EF140">
        <v>0</v>
      </c>
      <c r="EG140">
        <v>0</v>
      </c>
      <c r="EH140">
        <v>0</v>
      </c>
      <c r="EI140">
        <v>0</v>
      </c>
      <c r="EJ140">
        <v>0</v>
      </c>
      <c r="EK140">
        <v>0</v>
      </c>
      <c r="EL140">
        <v>0</v>
      </c>
      <c r="EM140">
        <v>0</v>
      </c>
      <c r="EN140">
        <v>0</v>
      </c>
      <c r="EO140">
        <v>0</v>
      </c>
      <c r="EP140">
        <v>0</v>
      </c>
      <c r="EQ140">
        <v>0</v>
      </c>
      <c r="ER140">
        <v>0</v>
      </c>
      <c r="ES140">
        <v>0</v>
      </c>
      <c r="ET140">
        <v>0</v>
      </c>
      <c r="EU140">
        <v>0</v>
      </c>
      <c r="EV140">
        <v>0</v>
      </c>
      <c r="EW140">
        <v>0</v>
      </c>
      <c r="EX140">
        <v>0</v>
      </c>
      <c r="EY140">
        <v>0</v>
      </c>
      <c r="EZ140">
        <v>0</v>
      </c>
      <c r="FA140">
        <v>0</v>
      </c>
      <c r="FB140">
        <v>0</v>
      </c>
      <c r="FC140">
        <v>0</v>
      </c>
      <c r="FD140">
        <v>0</v>
      </c>
      <c r="FE140">
        <v>0</v>
      </c>
      <c r="FF140">
        <v>0</v>
      </c>
      <c r="FG140">
        <v>0</v>
      </c>
      <c r="FH140">
        <v>0</v>
      </c>
      <c r="FI140">
        <v>0</v>
      </c>
    </row>
    <row r="141" spans="1:165" x14ac:dyDescent="0.25">
      <c r="A141">
        <v>1922</v>
      </c>
      <c r="B141">
        <v>90</v>
      </c>
      <c r="C141">
        <f t="shared" si="14"/>
        <v>417951363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  <c r="BI141">
        <v>0</v>
      </c>
      <c r="BJ141">
        <v>0</v>
      </c>
      <c r="BK141">
        <v>0</v>
      </c>
      <c r="BL141">
        <v>0</v>
      </c>
      <c r="BM141">
        <v>0</v>
      </c>
      <c r="BN141">
        <v>0</v>
      </c>
      <c r="BO141">
        <v>0</v>
      </c>
      <c r="BP141">
        <v>0</v>
      </c>
      <c r="BQ141">
        <v>0</v>
      </c>
      <c r="BR141">
        <v>0</v>
      </c>
      <c r="BS141">
        <v>0</v>
      </c>
      <c r="BT141">
        <v>0</v>
      </c>
      <c r="BU141">
        <v>0</v>
      </c>
      <c r="BV141">
        <v>0</v>
      </c>
      <c r="BW141">
        <v>0</v>
      </c>
      <c r="BX141">
        <v>0</v>
      </c>
      <c r="BY141">
        <v>0</v>
      </c>
      <c r="BZ141">
        <v>0</v>
      </c>
      <c r="CA141">
        <v>0</v>
      </c>
      <c r="CB141">
        <v>0</v>
      </c>
      <c r="CC141">
        <v>0</v>
      </c>
      <c r="CD141">
        <v>0</v>
      </c>
      <c r="CE141">
        <v>0</v>
      </c>
      <c r="CF141">
        <v>4959603</v>
      </c>
      <c r="CG141">
        <v>5204126</v>
      </c>
      <c r="CH141">
        <v>6124804</v>
      </c>
      <c r="CI141">
        <v>7603991</v>
      </c>
      <c r="CJ141">
        <v>7899503</v>
      </c>
      <c r="CK141">
        <v>8016757</v>
      </c>
      <c r="CL141">
        <v>8264414</v>
      </c>
      <c r="CM141">
        <v>8711687</v>
      </c>
      <c r="CN141">
        <v>9131082</v>
      </c>
      <c r="CO141" s="1">
        <v>10100000</v>
      </c>
      <c r="CP141" s="1">
        <v>10900000</v>
      </c>
      <c r="CQ141">
        <v>9776930</v>
      </c>
      <c r="CR141">
        <v>9380431</v>
      </c>
      <c r="CS141">
        <v>8914275</v>
      </c>
      <c r="CT141">
        <v>8567762</v>
      </c>
      <c r="CU141">
        <v>8332644</v>
      </c>
      <c r="CV141">
        <v>8688816</v>
      </c>
      <c r="CW141">
        <v>8814052</v>
      </c>
      <c r="CX141">
        <v>8302110</v>
      </c>
      <c r="CY141">
        <v>7188121</v>
      </c>
      <c r="CZ141">
        <v>9770255</v>
      </c>
      <c r="DA141" s="1">
        <v>11500000</v>
      </c>
      <c r="DB141" s="1">
        <v>12200000</v>
      </c>
      <c r="DC141" s="1">
        <v>12200000</v>
      </c>
      <c r="DD141" s="1">
        <v>14600000</v>
      </c>
      <c r="DE141" s="1">
        <v>21300000</v>
      </c>
      <c r="DF141" s="1">
        <v>29400000</v>
      </c>
      <c r="DG141" s="1">
        <v>37500000</v>
      </c>
      <c r="DH141" s="1">
        <v>46000000</v>
      </c>
      <c r="DI141" s="1">
        <v>58600000</v>
      </c>
      <c r="DJ141">
        <v>0</v>
      </c>
      <c r="DK141">
        <v>0</v>
      </c>
      <c r="DL141">
        <v>0</v>
      </c>
      <c r="DM141" s="1">
        <v>0</v>
      </c>
      <c r="DN141" s="1">
        <v>0</v>
      </c>
      <c r="DO141" s="1">
        <v>0</v>
      </c>
      <c r="DP141" s="1">
        <v>0</v>
      </c>
      <c r="DQ141" s="1">
        <v>0</v>
      </c>
      <c r="DR141" s="1">
        <v>0</v>
      </c>
      <c r="DS141" s="1">
        <v>0</v>
      </c>
      <c r="DT141" s="1">
        <v>0</v>
      </c>
      <c r="DU141" s="1">
        <v>0</v>
      </c>
      <c r="DV141" s="1">
        <v>0</v>
      </c>
      <c r="DW141" s="1">
        <v>0</v>
      </c>
      <c r="DX141" s="1">
        <v>0</v>
      </c>
      <c r="DY141" s="1">
        <v>0</v>
      </c>
      <c r="DZ141" s="1">
        <v>0</v>
      </c>
      <c r="EA141">
        <v>0</v>
      </c>
      <c r="EB141">
        <v>0</v>
      </c>
      <c r="EC141">
        <v>0</v>
      </c>
      <c r="ED141">
        <v>0</v>
      </c>
      <c r="EE141">
        <v>0</v>
      </c>
      <c r="EF141">
        <v>0</v>
      </c>
      <c r="EG141">
        <v>0</v>
      </c>
      <c r="EH141">
        <v>0</v>
      </c>
      <c r="EI141">
        <v>0</v>
      </c>
      <c r="EJ141">
        <v>0</v>
      </c>
      <c r="EK141">
        <v>0</v>
      </c>
      <c r="EL141">
        <v>0</v>
      </c>
      <c r="EM141">
        <v>0</v>
      </c>
      <c r="EN141">
        <v>0</v>
      </c>
      <c r="EO141">
        <v>0</v>
      </c>
      <c r="EP141">
        <v>0</v>
      </c>
      <c r="EQ141">
        <v>0</v>
      </c>
      <c r="ER141">
        <v>0</v>
      </c>
      <c r="ES141">
        <v>0</v>
      </c>
      <c r="ET141">
        <v>0</v>
      </c>
      <c r="EU141">
        <v>0</v>
      </c>
      <c r="EV141">
        <v>0</v>
      </c>
      <c r="EW141">
        <v>0</v>
      </c>
      <c r="EX141">
        <v>0</v>
      </c>
      <c r="EY141">
        <v>0</v>
      </c>
      <c r="EZ141">
        <v>0</v>
      </c>
      <c r="FA141">
        <v>0</v>
      </c>
      <c r="FB141">
        <v>0</v>
      </c>
      <c r="FC141">
        <v>0</v>
      </c>
      <c r="FD141">
        <v>0</v>
      </c>
      <c r="FE141">
        <v>0</v>
      </c>
      <c r="FF141">
        <v>0</v>
      </c>
      <c r="FG141">
        <v>0</v>
      </c>
      <c r="FH141">
        <v>0</v>
      </c>
      <c r="FI141">
        <v>0</v>
      </c>
    </row>
    <row r="142" spans="1:165" x14ac:dyDescent="0.25">
      <c r="A142">
        <v>1927</v>
      </c>
      <c r="B142">
        <v>90</v>
      </c>
      <c r="C142">
        <f t="shared" si="14"/>
        <v>803309101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0</v>
      </c>
      <c r="BI142">
        <v>0</v>
      </c>
      <c r="BJ142">
        <v>0</v>
      </c>
      <c r="BK142">
        <v>0</v>
      </c>
      <c r="BL142">
        <v>0</v>
      </c>
      <c r="BM142">
        <v>0</v>
      </c>
      <c r="BN142">
        <v>0</v>
      </c>
      <c r="BO142">
        <v>0</v>
      </c>
      <c r="BP142">
        <v>0</v>
      </c>
      <c r="BQ142">
        <v>0</v>
      </c>
      <c r="BR142">
        <v>0</v>
      </c>
      <c r="BS142">
        <v>0</v>
      </c>
      <c r="BT142">
        <v>0</v>
      </c>
      <c r="BU142">
        <v>0</v>
      </c>
      <c r="BV142">
        <v>0</v>
      </c>
      <c r="BW142">
        <v>0</v>
      </c>
      <c r="BX142">
        <v>0</v>
      </c>
      <c r="BY142">
        <v>0</v>
      </c>
      <c r="BZ142">
        <v>0</v>
      </c>
      <c r="CA142">
        <v>0</v>
      </c>
      <c r="CB142">
        <v>0</v>
      </c>
      <c r="CC142">
        <v>0</v>
      </c>
      <c r="CD142">
        <v>0</v>
      </c>
      <c r="CE142">
        <v>0</v>
      </c>
      <c r="CF142">
        <v>0</v>
      </c>
      <c r="CG142">
        <v>0</v>
      </c>
      <c r="CH142">
        <v>0</v>
      </c>
      <c r="CI142">
        <v>0</v>
      </c>
      <c r="CJ142">
        <v>0</v>
      </c>
      <c r="CK142">
        <v>8171362</v>
      </c>
      <c r="CL142">
        <v>8423786</v>
      </c>
      <c r="CM142">
        <v>8879682</v>
      </c>
      <c r="CN142">
        <v>9307164</v>
      </c>
      <c r="CO142" s="1">
        <v>10300000</v>
      </c>
      <c r="CP142" s="1">
        <v>11100000</v>
      </c>
      <c r="CQ142">
        <v>9965455</v>
      </c>
      <c r="CR142">
        <v>9561307</v>
      </c>
      <c r="CS142">
        <v>9086160</v>
      </c>
      <c r="CT142">
        <v>8732966</v>
      </c>
      <c r="CU142">
        <v>8493314</v>
      </c>
      <c r="CV142">
        <v>8856353</v>
      </c>
      <c r="CW142">
        <v>8984002</v>
      </c>
      <c r="CX142">
        <v>8462189</v>
      </c>
      <c r="CY142">
        <v>7326720</v>
      </c>
      <c r="CZ142">
        <v>9958641</v>
      </c>
      <c r="DA142" s="1">
        <v>11700000</v>
      </c>
      <c r="DB142" s="1">
        <v>12500000</v>
      </c>
      <c r="DC142" s="1">
        <v>12500000</v>
      </c>
      <c r="DD142" s="1">
        <v>14800000</v>
      </c>
      <c r="DE142" s="1">
        <v>21700000</v>
      </c>
      <c r="DF142" s="1">
        <v>30000000</v>
      </c>
      <c r="DG142" s="1">
        <v>38300000</v>
      </c>
      <c r="DH142" s="1">
        <v>46900000</v>
      </c>
      <c r="DI142" s="1">
        <v>59700000</v>
      </c>
      <c r="DJ142" s="1">
        <v>68600000</v>
      </c>
      <c r="DK142" s="1">
        <v>85100000</v>
      </c>
      <c r="DL142" s="1">
        <v>84000000</v>
      </c>
      <c r="DM142" s="1">
        <v>75800000</v>
      </c>
      <c r="DN142" s="1">
        <v>96100000</v>
      </c>
      <c r="DO142" s="1">
        <v>0</v>
      </c>
      <c r="DP142" s="1">
        <v>0</v>
      </c>
      <c r="DQ142" s="1">
        <v>0</v>
      </c>
      <c r="DR142" s="1">
        <v>0</v>
      </c>
      <c r="DS142" s="1">
        <v>0</v>
      </c>
      <c r="DT142" s="1">
        <v>0</v>
      </c>
      <c r="DU142" s="1">
        <v>0</v>
      </c>
      <c r="DV142" s="1">
        <v>0</v>
      </c>
      <c r="DW142" s="1">
        <v>0</v>
      </c>
      <c r="DX142" s="1">
        <v>0</v>
      </c>
      <c r="DY142" s="1">
        <v>0</v>
      </c>
      <c r="DZ142" s="1">
        <v>0</v>
      </c>
      <c r="EA142" s="1">
        <v>0</v>
      </c>
      <c r="EB142" s="1">
        <v>0</v>
      </c>
      <c r="EC142" s="1">
        <v>0</v>
      </c>
      <c r="ED142">
        <v>0</v>
      </c>
      <c r="EE142">
        <v>0</v>
      </c>
      <c r="EF142">
        <v>0</v>
      </c>
      <c r="EG142">
        <v>0</v>
      </c>
      <c r="EH142">
        <v>0</v>
      </c>
      <c r="EI142">
        <v>0</v>
      </c>
      <c r="EJ142">
        <v>0</v>
      </c>
      <c r="EK142">
        <v>0</v>
      </c>
      <c r="EL142">
        <v>0</v>
      </c>
      <c r="EM142">
        <v>0</v>
      </c>
      <c r="EN142">
        <v>0</v>
      </c>
      <c r="EO142">
        <v>0</v>
      </c>
      <c r="EP142">
        <v>0</v>
      </c>
      <c r="EQ142">
        <v>0</v>
      </c>
      <c r="ER142">
        <v>0</v>
      </c>
      <c r="ES142">
        <v>0</v>
      </c>
      <c r="ET142">
        <v>0</v>
      </c>
      <c r="EU142">
        <v>0</v>
      </c>
      <c r="EV142">
        <v>0</v>
      </c>
      <c r="EW142">
        <v>0</v>
      </c>
      <c r="EX142">
        <v>0</v>
      </c>
      <c r="EY142">
        <v>0</v>
      </c>
      <c r="EZ142">
        <v>0</v>
      </c>
      <c r="FA142">
        <v>0</v>
      </c>
      <c r="FB142">
        <v>0</v>
      </c>
      <c r="FC142">
        <v>0</v>
      </c>
      <c r="FD142">
        <v>0</v>
      </c>
      <c r="FE142">
        <v>0</v>
      </c>
      <c r="FF142">
        <v>0</v>
      </c>
      <c r="FG142">
        <v>0</v>
      </c>
      <c r="FH142">
        <v>0</v>
      </c>
      <c r="FI142">
        <v>0</v>
      </c>
    </row>
    <row r="143" spans="1:165" x14ac:dyDescent="0.25">
      <c r="A143">
        <v>1932</v>
      </c>
      <c r="B143">
        <v>90</v>
      </c>
      <c r="C143">
        <f t="shared" si="14"/>
        <v>1037496798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0</v>
      </c>
      <c r="BI143">
        <v>0</v>
      </c>
      <c r="BJ143">
        <v>0</v>
      </c>
      <c r="BK143">
        <v>0</v>
      </c>
      <c r="BL143">
        <v>0</v>
      </c>
      <c r="BM143">
        <v>0</v>
      </c>
      <c r="BN143">
        <v>0</v>
      </c>
      <c r="BO143">
        <v>0</v>
      </c>
      <c r="BP143">
        <v>0</v>
      </c>
      <c r="BQ143">
        <v>0</v>
      </c>
      <c r="BR143">
        <v>0</v>
      </c>
      <c r="BS143">
        <v>0</v>
      </c>
      <c r="BT143">
        <v>0</v>
      </c>
      <c r="BU143">
        <v>0</v>
      </c>
      <c r="BV143">
        <v>0</v>
      </c>
      <c r="BW143">
        <v>0</v>
      </c>
      <c r="BX143">
        <v>0</v>
      </c>
      <c r="BY143">
        <v>0</v>
      </c>
      <c r="BZ143">
        <v>0</v>
      </c>
      <c r="CA143">
        <v>0</v>
      </c>
      <c r="CB143">
        <v>0</v>
      </c>
      <c r="CC143">
        <v>0</v>
      </c>
      <c r="CD143">
        <v>0</v>
      </c>
      <c r="CE143">
        <v>0</v>
      </c>
      <c r="CF143">
        <v>0</v>
      </c>
      <c r="CG143">
        <v>0</v>
      </c>
      <c r="CH143">
        <v>0</v>
      </c>
      <c r="CI143">
        <v>0</v>
      </c>
      <c r="CJ143">
        <v>0</v>
      </c>
      <c r="CK143">
        <v>0</v>
      </c>
      <c r="CL143">
        <v>0</v>
      </c>
      <c r="CM143">
        <v>0</v>
      </c>
      <c r="CN143">
        <v>0</v>
      </c>
      <c r="CO143">
        <v>0</v>
      </c>
      <c r="CP143" s="1">
        <v>10300000</v>
      </c>
      <c r="CQ143">
        <v>9290541</v>
      </c>
      <c r="CR143">
        <v>8913788</v>
      </c>
      <c r="CS143">
        <v>8470834</v>
      </c>
      <c r="CT143">
        <v>8141570</v>
      </c>
      <c r="CU143">
        <v>7918157</v>
      </c>
      <c r="CV143">
        <v>8256622</v>
      </c>
      <c r="CW143">
        <v>8375641</v>
      </c>
      <c r="CX143">
        <v>7889175</v>
      </c>
      <c r="CY143">
        <v>6830601</v>
      </c>
      <c r="CZ143">
        <v>9284308</v>
      </c>
      <c r="DA143" s="1">
        <v>10900000</v>
      </c>
      <c r="DB143" s="1">
        <v>11600000</v>
      </c>
      <c r="DC143" s="1">
        <v>11600000</v>
      </c>
      <c r="DD143" s="1">
        <v>13800000</v>
      </c>
      <c r="DE143" s="1">
        <v>20200000</v>
      </c>
      <c r="DF143" s="1">
        <v>27900000</v>
      </c>
      <c r="DG143" s="1">
        <v>35700000</v>
      </c>
      <c r="DH143" s="1">
        <v>43700000</v>
      </c>
      <c r="DI143" s="1">
        <v>55700000</v>
      </c>
      <c r="DJ143" s="1">
        <v>64000000</v>
      </c>
      <c r="DK143" s="1">
        <v>79300000</v>
      </c>
      <c r="DL143" s="1">
        <v>78300000</v>
      </c>
      <c r="DM143" s="1">
        <v>70700000</v>
      </c>
      <c r="DN143" s="1">
        <v>89600000</v>
      </c>
      <c r="DO143" s="1">
        <v>108000000</v>
      </c>
      <c r="DP143" s="1">
        <v>109000000</v>
      </c>
      <c r="DQ143" s="1">
        <v>111000000</v>
      </c>
      <c r="DR143" s="1">
        <v>1291732</v>
      </c>
      <c r="DS143" s="1">
        <v>1533829</v>
      </c>
      <c r="DT143" s="1">
        <v>0</v>
      </c>
      <c r="DU143" s="1">
        <v>0</v>
      </c>
      <c r="DV143" s="1">
        <v>0</v>
      </c>
      <c r="DW143" s="1">
        <v>0</v>
      </c>
      <c r="DX143" s="1">
        <v>0</v>
      </c>
      <c r="DY143" s="1">
        <v>0</v>
      </c>
      <c r="DZ143" s="1">
        <v>0</v>
      </c>
      <c r="EA143" s="1">
        <v>0</v>
      </c>
      <c r="EB143" s="1">
        <v>0</v>
      </c>
      <c r="EC143" s="1">
        <v>0</v>
      </c>
      <c r="ED143">
        <v>0</v>
      </c>
      <c r="EE143">
        <v>0</v>
      </c>
      <c r="EF143">
        <v>0</v>
      </c>
      <c r="EG143">
        <v>0</v>
      </c>
      <c r="EH143">
        <v>0</v>
      </c>
      <c r="EI143">
        <v>0</v>
      </c>
      <c r="EJ143">
        <v>0</v>
      </c>
      <c r="EK143">
        <v>0</v>
      </c>
      <c r="EL143">
        <v>0</v>
      </c>
      <c r="EM143">
        <v>0</v>
      </c>
      <c r="EN143">
        <v>0</v>
      </c>
      <c r="EO143">
        <v>0</v>
      </c>
      <c r="EP143">
        <v>0</v>
      </c>
      <c r="EQ143">
        <v>0</v>
      </c>
      <c r="ER143">
        <v>0</v>
      </c>
      <c r="ES143">
        <v>0</v>
      </c>
      <c r="ET143">
        <v>0</v>
      </c>
      <c r="EU143">
        <v>0</v>
      </c>
      <c r="EV143">
        <v>0</v>
      </c>
      <c r="EW143">
        <v>0</v>
      </c>
      <c r="EX143">
        <v>0</v>
      </c>
      <c r="EY143">
        <v>0</v>
      </c>
      <c r="EZ143">
        <v>0</v>
      </c>
      <c r="FA143">
        <v>0</v>
      </c>
      <c r="FB143">
        <v>0</v>
      </c>
      <c r="FC143">
        <v>0</v>
      </c>
      <c r="FD143">
        <v>0</v>
      </c>
      <c r="FE143">
        <v>0</v>
      </c>
      <c r="FF143">
        <v>0</v>
      </c>
      <c r="FG143">
        <v>0</v>
      </c>
      <c r="FH143">
        <v>0</v>
      </c>
      <c r="FI143">
        <v>0</v>
      </c>
    </row>
    <row r="144" spans="1:165" x14ac:dyDescent="0.25">
      <c r="A144">
        <v>1937</v>
      </c>
      <c r="B144">
        <v>90</v>
      </c>
      <c r="C144">
        <f t="shared" si="14"/>
        <v>1045753711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0</v>
      </c>
      <c r="BI144">
        <v>0</v>
      </c>
      <c r="BJ144">
        <v>0</v>
      </c>
      <c r="BK144">
        <v>0</v>
      </c>
      <c r="BL144">
        <v>0</v>
      </c>
      <c r="BM144">
        <v>0</v>
      </c>
      <c r="BN144">
        <v>0</v>
      </c>
      <c r="BO144">
        <v>0</v>
      </c>
      <c r="BP144">
        <v>0</v>
      </c>
      <c r="BQ144">
        <v>0</v>
      </c>
      <c r="BR144">
        <v>0</v>
      </c>
      <c r="BS144">
        <v>0</v>
      </c>
      <c r="BT144">
        <v>0</v>
      </c>
      <c r="BU144">
        <v>0</v>
      </c>
      <c r="BV144">
        <v>0</v>
      </c>
      <c r="BW144">
        <v>0</v>
      </c>
      <c r="BX144">
        <v>0</v>
      </c>
      <c r="BY144">
        <v>0</v>
      </c>
      <c r="BZ144">
        <v>0</v>
      </c>
      <c r="CA144">
        <v>0</v>
      </c>
      <c r="CB144">
        <v>0</v>
      </c>
      <c r="CC144">
        <v>0</v>
      </c>
      <c r="CD144">
        <v>0</v>
      </c>
      <c r="CE144">
        <v>0</v>
      </c>
      <c r="CF144">
        <v>0</v>
      </c>
      <c r="CG144">
        <v>0</v>
      </c>
      <c r="CH144">
        <v>0</v>
      </c>
      <c r="CI144">
        <v>0</v>
      </c>
      <c r="CJ144">
        <v>0</v>
      </c>
      <c r="CK144">
        <v>0</v>
      </c>
      <c r="CL144">
        <v>0</v>
      </c>
      <c r="CM144">
        <v>0</v>
      </c>
      <c r="CN144">
        <v>0</v>
      </c>
      <c r="CO144">
        <v>0</v>
      </c>
      <c r="CP144">
        <v>0</v>
      </c>
      <c r="CQ144">
        <v>0</v>
      </c>
      <c r="CR144">
        <v>0</v>
      </c>
      <c r="CS144">
        <v>0</v>
      </c>
      <c r="CT144">
        <v>0</v>
      </c>
      <c r="CU144">
        <v>8245372</v>
      </c>
      <c r="CV144">
        <v>8597798</v>
      </c>
      <c r="CW144">
        <v>8721701</v>
      </c>
      <c r="CX144">
        <v>8215103</v>
      </c>
      <c r="CY144">
        <v>7112779</v>
      </c>
      <c r="CZ144" s="1">
        <v>9667845</v>
      </c>
      <c r="DA144" s="1">
        <v>11400000</v>
      </c>
      <c r="DB144" s="1">
        <v>12100000</v>
      </c>
      <c r="DC144" s="1">
        <v>12100000</v>
      </c>
      <c r="DD144" s="1">
        <v>14400000</v>
      </c>
      <c r="DE144" s="1">
        <v>21100000</v>
      </c>
      <c r="DF144" s="1">
        <v>29100000</v>
      </c>
      <c r="DG144" s="1">
        <v>37100000</v>
      </c>
      <c r="DH144" s="1">
        <v>45500000</v>
      </c>
      <c r="DI144" s="1">
        <v>58000000</v>
      </c>
      <c r="DJ144" s="1">
        <v>66600000</v>
      </c>
      <c r="DK144" s="1">
        <v>82600000</v>
      </c>
      <c r="DL144" s="1">
        <v>81500000</v>
      </c>
      <c r="DM144" s="1">
        <v>73600000</v>
      </c>
      <c r="DN144" s="1">
        <v>93300000</v>
      </c>
      <c r="DO144" s="1">
        <v>112000000</v>
      </c>
      <c r="DP144" s="1">
        <v>114000000</v>
      </c>
      <c r="DQ144" s="1">
        <v>116000000</v>
      </c>
      <c r="DR144" s="1">
        <v>1344969</v>
      </c>
      <c r="DS144" s="1">
        <v>1597044</v>
      </c>
      <c r="DT144" s="1">
        <v>1788522</v>
      </c>
      <c r="DU144" s="1">
        <v>2044127</v>
      </c>
      <c r="DV144" s="1">
        <v>2410435</v>
      </c>
      <c r="DW144" s="1">
        <v>2644001</v>
      </c>
      <c r="DX144" s="1">
        <v>2964015</v>
      </c>
      <c r="DY144" s="1">
        <v>0</v>
      </c>
      <c r="DZ144" s="1">
        <v>0</v>
      </c>
      <c r="EA144" s="1">
        <v>0</v>
      </c>
      <c r="EB144" s="1">
        <v>0</v>
      </c>
      <c r="EC144" s="1">
        <v>0</v>
      </c>
      <c r="ED144">
        <v>0</v>
      </c>
      <c r="EE144">
        <v>0</v>
      </c>
      <c r="EF144">
        <v>0</v>
      </c>
      <c r="EG144">
        <v>0</v>
      </c>
      <c r="EH144">
        <v>0</v>
      </c>
      <c r="EI144">
        <v>0</v>
      </c>
      <c r="EJ144">
        <v>0</v>
      </c>
      <c r="EK144">
        <v>0</v>
      </c>
      <c r="EL144">
        <v>0</v>
      </c>
      <c r="EM144">
        <v>0</v>
      </c>
      <c r="EN144">
        <v>0</v>
      </c>
      <c r="EO144">
        <v>0</v>
      </c>
      <c r="EP144">
        <v>0</v>
      </c>
      <c r="EQ144">
        <v>0</v>
      </c>
      <c r="ER144">
        <v>0</v>
      </c>
      <c r="ES144">
        <v>0</v>
      </c>
      <c r="ET144">
        <v>0</v>
      </c>
      <c r="EU144">
        <v>0</v>
      </c>
      <c r="EV144">
        <v>0</v>
      </c>
      <c r="EW144">
        <v>0</v>
      </c>
      <c r="EX144">
        <v>0</v>
      </c>
      <c r="EY144">
        <v>0</v>
      </c>
      <c r="EZ144">
        <v>0</v>
      </c>
      <c r="FA144">
        <v>0</v>
      </c>
      <c r="FB144">
        <v>0</v>
      </c>
      <c r="FC144">
        <v>0</v>
      </c>
      <c r="FD144">
        <v>0</v>
      </c>
      <c r="FE144">
        <v>0</v>
      </c>
      <c r="FF144">
        <v>0</v>
      </c>
      <c r="FG144">
        <v>0</v>
      </c>
      <c r="FH144">
        <v>0</v>
      </c>
      <c r="FI144">
        <v>0</v>
      </c>
    </row>
    <row r="145" spans="1:165" x14ac:dyDescent="0.25">
      <c r="A145">
        <v>1942</v>
      </c>
      <c r="B145">
        <v>90</v>
      </c>
      <c r="C145">
        <f t="shared" si="14"/>
        <v>1075694538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  <c r="BI145">
        <v>0</v>
      </c>
      <c r="BJ145">
        <v>0</v>
      </c>
      <c r="BK145">
        <v>0</v>
      </c>
      <c r="BL145">
        <v>0</v>
      </c>
      <c r="BM145">
        <v>0</v>
      </c>
      <c r="BN145">
        <v>0</v>
      </c>
      <c r="BO145">
        <v>0</v>
      </c>
      <c r="BP145">
        <v>0</v>
      </c>
      <c r="BQ145">
        <v>0</v>
      </c>
      <c r="BR145">
        <v>0</v>
      </c>
      <c r="BS145">
        <v>0</v>
      </c>
      <c r="BT145">
        <v>0</v>
      </c>
      <c r="BU145">
        <v>0</v>
      </c>
      <c r="BV145">
        <v>0</v>
      </c>
      <c r="BW145">
        <v>0</v>
      </c>
      <c r="BX145">
        <v>0</v>
      </c>
      <c r="BY145">
        <v>0</v>
      </c>
      <c r="BZ145">
        <v>0</v>
      </c>
      <c r="CA145">
        <v>0</v>
      </c>
      <c r="CB145">
        <v>0</v>
      </c>
      <c r="CC145">
        <v>0</v>
      </c>
      <c r="CD145">
        <v>0</v>
      </c>
      <c r="CE145">
        <v>0</v>
      </c>
      <c r="CF145">
        <v>0</v>
      </c>
      <c r="CG145">
        <v>0</v>
      </c>
      <c r="CH145">
        <v>0</v>
      </c>
      <c r="CI145">
        <v>0</v>
      </c>
      <c r="CJ145">
        <v>0</v>
      </c>
      <c r="CK145">
        <v>0</v>
      </c>
      <c r="CL145">
        <v>0</v>
      </c>
      <c r="CM145">
        <v>0</v>
      </c>
      <c r="CN145">
        <v>0</v>
      </c>
      <c r="CO145">
        <v>0</v>
      </c>
      <c r="CP145">
        <v>0</v>
      </c>
      <c r="CQ145">
        <v>0</v>
      </c>
      <c r="CR145">
        <v>0</v>
      </c>
      <c r="CS145">
        <v>0</v>
      </c>
      <c r="CT145">
        <v>0</v>
      </c>
      <c r="CU145">
        <v>0</v>
      </c>
      <c r="CV145">
        <v>0</v>
      </c>
      <c r="CW145">
        <v>0</v>
      </c>
      <c r="CX145">
        <v>0</v>
      </c>
      <c r="CY145">
        <v>0</v>
      </c>
      <c r="CZ145" s="1">
        <v>10100000</v>
      </c>
      <c r="DA145" s="1">
        <v>11900000</v>
      </c>
      <c r="DB145" s="1">
        <v>12700000</v>
      </c>
      <c r="DC145" s="1">
        <v>12700000</v>
      </c>
      <c r="DD145" s="1">
        <v>15100000</v>
      </c>
      <c r="DE145" s="1">
        <v>22100000</v>
      </c>
      <c r="DF145" s="1">
        <v>30500000</v>
      </c>
      <c r="DG145" s="1">
        <v>38900000</v>
      </c>
      <c r="DH145" s="1">
        <v>47700000</v>
      </c>
      <c r="DI145" s="1">
        <v>60700000</v>
      </c>
      <c r="DJ145" s="1">
        <v>69800000</v>
      </c>
      <c r="DK145" s="1">
        <v>86500000</v>
      </c>
      <c r="DL145" s="1">
        <v>85500000</v>
      </c>
      <c r="DM145" s="1">
        <v>77100000</v>
      </c>
      <c r="DN145" s="1">
        <v>97800000</v>
      </c>
      <c r="DO145" s="1">
        <v>118000000</v>
      </c>
      <c r="DP145" s="1">
        <v>119000000</v>
      </c>
      <c r="DQ145" s="1">
        <v>121000000</v>
      </c>
      <c r="DR145" s="1">
        <v>1409632</v>
      </c>
      <c r="DS145" s="1">
        <v>1673827</v>
      </c>
      <c r="DT145" s="1">
        <v>1874512</v>
      </c>
      <c r="DU145" s="1">
        <v>2142431</v>
      </c>
      <c r="DV145" s="1">
        <v>2526522</v>
      </c>
      <c r="DW145" s="1">
        <v>2772012</v>
      </c>
      <c r="DX145" s="1">
        <v>3108361</v>
      </c>
      <c r="DY145" s="1">
        <v>3887611</v>
      </c>
      <c r="DZ145" s="1">
        <v>3612925</v>
      </c>
      <c r="EA145" s="1">
        <v>3831294</v>
      </c>
      <c r="EB145" s="1">
        <v>5668074</v>
      </c>
      <c r="EC145" s="1">
        <v>6087337</v>
      </c>
      <c r="ED145">
        <v>0</v>
      </c>
      <c r="EE145">
        <v>0</v>
      </c>
      <c r="EF145">
        <v>0</v>
      </c>
      <c r="EG145">
        <v>0</v>
      </c>
      <c r="EH145">
        <v>0</v>
      </c>
      <c r="EI145">
        <v>0</v>
      </c>
      <c r="EJ145">
        <v>0</v>
      </c>
      <c r="EK145">
        <v>0</v>
      </c>
      <c r="EL145">
        <v>0</v>
      </c>
      <c r="EM145">
        <v>0</v>
      </c>
      <c r="EN145">
        <v>0</v>
      </c>
      <c r="EO145">
        <v>0</v>
      </c>
      <c r="EP145">
        <v>0</v>
      </c>
      <c r="EQ145">
        <v>0</v>
      </c>
      <c r="ER145">
        <v>0</v>
      </c>
      <c r="ES145">
        <v>0</v>
      </c>
      <c r="ET145">
        <v>0</v>
      </c>
      <c r="EU145">
        <v>0</v>
      </c>
      <c r="EV145">
        <v>0</v>
      </c>
      <c r="EW145">
        <v>0</v>
      </c>
      <c r="EX145">
        <v>0</v>
      </c>
      <c r="EY145">
        <v>0</v>
      </c>
      <c r="EZ145">
        <v>0</v>
      </c>
      <c r="FA145">
        <v>0</v>
      </c>
      <c r="FB145">
        <v>0</v>
      </c>
      <c r="FC145">
        <v>0</v>
      </c>
      <c r="FD145">
        <v>0</v>
      </c>
      <c r="FE145">
        <v>0</v>
      </c>
      <c r="FF145">
        <v>0</v>
      </c>
      <c r="FG145">
        <v>0</v>
      </c>
      <c r="FH145">
        <v>0</v>
      </c>
      <c r="FI145">
        <v>0</v>
      </c>
    </row>
    <row r="146" spans="1:165" x14ac:dyDescent="0.25">
      <c r="A146">
        <v>1947</v>
      </c>
      <c r="B146">
        <v>90</v>
      </c>
      <c r="C146">
        <f t="shared" si="14"/>
        <v>1024219665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  <c r="BI146">
        <v>0</v>
      </c>
      <c r="BJ146">
        <v>0</v>
      </c>
      <c r="BK146">
        <v>0</v>
      </c>
      <c r="BL146">
        <v>0</v>
      </c>
      <c r="BM146">
        <v>0</v>
      </c>
      <c r="BN146">
        <v>0</v>
      </c>
      <c r="BO146">
        <v>0</v>
      </c>
      <c r="BP146">
        <v>0</v>
      </c>
      <c r="BQ146">
        <v>0</v>
      </c>
      <c r="BR146">
        <v>0</v>
      </c>
      <c r="BS146">
        <v>0</v>
      </c>
      <c r="BT146">
        <v>0</v>
      </c>
      <c r="BU146">
        <v>0</v>
      </c>
      <c r="BV146">
        <v>0</v>
      </c>
      <c r="BW146">
        <v>0</v>
      </c>
      <c r="BX146">
        <v>0</v>
      </c>
      <c r="BY146">
        <v>0</v>
      </c>
      <c r="BZ146">
        <v>0</v>
      </c>
      <c r="CA146">
        <v>0</v>
      </c>
      <c r="CB146">
        <v>0</v>
      </c>
      <c r="CC146">
        <v>0</v>
      </c>
      <c r="CD146">
        <v>0</v>
      </c>
      <c r="CE146">
        <v>0</v>
      </c>
      <c r="CF146">
        <v>0</v>
      </c>
      <c r="CG146">
        <v>0</v>
      </c>
      <c r="CH146">
        <v>0</v>
      </c>
      <c r="CI146">
        <v>0</v>
      </c>
      <c r="CJ146">
        <v>0</v>
      </c>
      <c r="CK146">
        <v>0</v>
      </c>
      <c r="CL146">
        <v>0</v>
      </c>
      <c r="CM146">
        <v>0</v>
      </c>
      <c r="CN146">
        <v>0</v>
      </c>
      <c r="CO146">
        <v>0</v>
      </c>
      <c r="CP146">
        <v>0</v>
      </c>
      <c r="CQ146">
        <v>0</v>
      </c>
      <c r="CR146">
        <v>0</v>
      </c>
      <c r="CS146">
        <v>0</v>
      </c>
      <c r="CT146">
        <v>0</v>
      </c>
      <c r="CU146">
        <v>0</v>
      </c>
      <c r="CV146">
        <v>0</v>
      </c>
      <c r="CW146">
        <v>0</v>
      </c>
      <c r="CX146">
        <v>0</v>
      </c>
      <c r="CY146">
        <v>0</v>
      </c>
      <c r="CZ146">
        <v>0</v>
      </c>
      <c r="DA146">
        <v>0</v>
      </c>
      <c r="DB146">
        <v>0</v>
      </c>
      <c r="DC146">
        <v>0</v>
      </c>
      <c r="DD146">
        <v>0</v>
      </c>
      <c r="DE146" s="1">
        <v>20100000</v>
      </c>
      <c r="DF146" s="1">
        <v>27800000</v>
      </c>
      <c r="DG146" s="1">
        <v>35400000</v>
      </c>
      <c r="DH146" s="1">
        <v>43400000</v>
      </c>
      <c r="DI146" s="1">
        <v>55300000</v>
      </c>
      <c r="DJ146" s="1">
        <v>63600000</v>
      </c>
      <c r="DK146" s="1">
        <v>78800000</v>
      </c>
      <c r="DL146" s="1">
        <v>77800000</v>
      </c>
      <c r="DM146" s="1">
        <v>70200000</v>
      </c>
      <c r="DN146" s="1">
        <v>89000000</v>
      </c>
      <c r="DO146" s="1">
        <v>107000000</v>
      </c>
      <c r="DP146" s="1">
        <v>109000000</v>
      </c>
      <c r="DQ146" s="1">
        <v>110000000</v>
      </c>
      <c r="DR146">
        <v>1283567</v>
      </c>
      <c r="DS146">
        <v>1524134</v>
      </c>
      <c r="DT146">
        <v>1706871</v>
      </c>
      <c r="DU146">
        <v>1950821</v>
      </c>
      <c r="DV146" s="1">
        <v>2300416</v>
      </c>
      <c r="DW146" s="1">
        <v>2523256</v>
      </c>
      <c r="DX146" s="1">
        <v>2828578</v>
      </c>
      <c r="DY146" s="1">
        <v>3536405</v>
      </c>
      <c r="DZ146" s="1">
        <v>3284505</v>
      </c>
      <c r="EA146" s="1">
        <v>3481315</v>
      </c>
      <c r="EB146" s="1">
        <v>5148122</v>
      </c>
      <c r="EC146" s="1">
        <v>5524604</v>
      </c>
      <c r="ED146">
        <v>5876109</v>
      </c>
      <c r="EE146">
        <v>6597607</v>
      </c>
      <c r="EF146">
        <v>8389253</v>
      </c>
      <c r="EG146">
        <v>9393016</v>
      </c>
      <c r="EH146">
        <v>8371086</v>
      </c>
      <c r="EI146">
        <v>0</v>
      </c>
      <c r="EJ146">
        <v>0</v>
      </c>
      <c r="EK146">
        <v>0</v>
      </c>
      <c r="EL146">
        <v>0</v>
      </c>
      <c r="EM146">
        <v>0</v>
      </c>
      <c r="EN146">
        <v>0</v>
      </c>
      <c r="EO146">
        <v>0</v>
      </c>
      <c r="EP146">
        <v>0</v>
      </c>
      <c r="EQ146" s="1">
        <v>0</v>
      </c>
      <c r="ER146" s="1">
        <v>0</v>
      </c>
      <c r="ES146" s="1">
        <v>0</v>
      </c>
      <c r="ET146" s="1">
        <v>0</v>
      </c>
      <c r="EU146" s="1">
        <v>0</v>
      </c>
      <c r="EV146" s="1">
        <v>0</v>
      </c>
      <c r="EW146" s="1">
        <v>0</v>
      </c>
      <c r="EX146" s="1">
        <v>27800000</v>
      </c>
      <c r="EY146" s="1">
        <v>35300000</v>
      </c>
      <c r="EZ146">
        <v>0</v>
      </c>
      <c r="FA146">
        <v>0</v>
      </c>
      <c r="FB146">
        <v>0</v>
      </c>
      <c r="FC146">
        <v>0</v>
      </c>
      <c r="FD146">
        <v>0</v>
      </c>
      <c r="FE146">
        <v>0</v>
      </c>
      <c r="FF146">
        <v>0</v>
      </c>
      <c r="FG146">
        <v>0</v>
      </c>
      <c r="FH146">
        <v>0</v>
      </c>
      <c r="FI146">
        <v>0</v>
      </c>
    </row>
    <row r="147" spans="1:165" x14ac:dyDescent="0.25">
      <c r="A147">
        <v>1952</v>
      </c>
      <c r="B147">
        <v>90</v>
      </c>
      <c r="C147">
        <f t="shared" si="14"/>
        <v>1545307925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  <c r="BI147">
        <v>0</v>
      </c>
      <c r="BJ147">
        <v>0</v>
      </c>
      <c r="BK147">
        <v>0</v>
      </c>
      <c r="BL147">
        <v>0</v>
      </c>
      <c r="BM147">
        <v>0</v>
      </c>
      <c r="BN147">
        <v>0</v>
      </c>
      <c r="BO147">
        <v>0</v>
      </c>
      <c r="BP147">
        <v>0</v>
      </c>
      <c r="BQ147">
        <v>0</v>
      </c>
      <c r="BR147">
        <v>0</v>
      </c>
      <c r="BS147">
        <v>0</v>
      </c>
      <c r="BT147">
        <v>0</v>
      </c>
      <c r="BU147">
        <v>0</v>
      </c>
      <c r="BV147">
        <v>0</v>
      </c>
      <c r="BW147">
        <v>0</v>
      </c>
      <c r="BX147">
        <v>0</v>
      </c>
      <c r="BY147">
        <v>0</v>
      </c>
      <c r="BZ147">
        <v>0</v>
      </c>
      <c r="CA147">
        <v>0</v>
      </c>
      <c r="CB147">
        <v>0</v>
      </c>
      <c r="CC147">
        <v>0</v>
      </c>
      <c r="CD147">
        <v>0</v>
      </c>
      <c r="CE147">
        <v>0</v>
      </c>
      <c r="CF147">
        <v>0</v>
      </c>
      <c r="CG147">
        <v>0</v>
      </c>
      <c r="CH147">
        <v>0</v>
      </c>
      <c r="CI147">
        <v>0</v>
      </c>
      <c r="CJ147">
        <v>0</v>
      </c>
      <c r="CK147">
        <v>0</v>
      </c>
      <c r="CL147">
        <v>0</v>
      </c>
      <c r="CM147">
        <v>0</v>
      </c>
      <c r="CN147">
        <v>0</v>
      </c>
      <c r="CO147">
        <v>0</v>
      </c>
      <c r="CP147">
        <v>0</v>
      </c>
      <c r="CQ147">
        <v>0</v>
      </c>
      <c r="CR147">
        <v>0</v>
      </c>
      <c r="CS147">
        <v>0</v>
      </c>
      <c r="CT147">
        <v>0</v>
      </c>
      <c r="CU147">
        <v>0</v>
      </c>
      <c r="CV147">
        <v>0</v>
      </c>
      <c r="CW147">
        <v>0</v>
      </c>
      <c r="CX147">
        <v>0</v>
      </c>
      <c r="CY147">
        <v>0</v>
      </c>
      <c r="CZ147">
        <v>0</v>
      </c>
      <c r="DA147">
        <v>0</v>
      </c>
      <c r="DB147">
        <v>0</v>
      </c>
      <c r="DC147">
        <v>0</v>
      </c>
      <c r="DD147">
        <v>0</v>
      </c>
      <c r="DE147">
        <v>0</v>
      </c>
      <c r="DF147">
        <v>0</v>
      </c>
      <c r="DG147">
        <v>0</v>
      </c>
      <c r="DH147">
        <v>0</v>
      </c>
      <c r="DI147">
        <v>0</v>
      </c>
      <c r="DJ147" s="1">
        <v>106000000</v>
      </c>
      <c r="DK147" s="1">
        <v>131000000</v>
      </c>
      <c r="DL147" s="1">
        <v>129000000</v>
      </c>
      <c r="DM147" s="1">
        <v>117000000</v>
      </c>
      <c r="DN147" s="1">
        <v>148000000</v>
      </c>
      <c r="DO147" s="1">
        <v>178000000</v>
      </c>
      <c r="DP147" s="1">
        <v>180000000</v>
      </c>
      <c r="DQ147" s="1">
        <v>183000000</v>
      </c>
      <c r="DR147">
        <v>2130562</v>
      </c>
      <c r="DS147">
        <v>2529394</v>
      </c>
      <c r="DT147">
        <v>2832032</v>
      </c>
      <c r="DU147">
        <v>3235787</v>
      </c>
      <c r="DV147">
        <v>3814196</v>
      </c>
      <c r="DW147">
        <v>4182439</v>
      </c>
      <c r="DX147">
        <v>4687019</v>
      </c>
      <c r="DY147">
        <v>5857654</v>
      </c>
      <c r="DZ147">
        <v>5436515</v>
      </c>
      <c r="EA147" s="1">
        <v>5759230</v>
      </c>
      <c r="EB147" s="1">
        <v>8512778</v>
      </c>
      <c r="EC147" s="1">
        <v>9128409</v>
      </c>
      <c r="ED147">
        <v>9701910</v>
      </c>
      <c r="EE147" s="1">
        <v>10900000</v>
      </c>
      <c r="EF147" s="1">
        <v>13800000</v>
      </c>
      <c r="EG147" s="1">
        <v>15500000</v>
      </c>
      <c r="EH147" s="1">
        <v>13800000</v>
      </c>
      <c r="EI147" s="1">
        <v>16900000</v>
      </c>
      <c r="EJ147" s="1">
        <v>19400000</v>
      </c>
      <c r="EK147" s="1">
        <v>19200000</v>
      </c>
      <c r="EL147" s="1">
        <v>27900000</v>
      </c>
      <c r="EM147" s="1">
        <v>35400000</v>
      </c>
      <c r="EN147">
        <v>0</v>
      </c>
      <c r="EO147">
        <v>0</v>
      </c>
      <c r="EP147">
        <v>0</v>
      </c>
      <c r="EQ147" s="1">
        <v>0</v>
      </c>
      <c r="ER147" s="1">
        <v>0</v>
      </c>
      <c r="ES147" s="1">
        <v>0</v>
      </c>
      <c r="ET147" s="1">
        <v>0</v>
      </c>
      <c r="EU147" s="1">
        <v>0</v>
      </c>
      <c r="EV147" s="1">
        <v>0</v>
      </c>
      <c r="EW147" s="1">
        <v>0</v>
      </c>
      <c r="EX147" s="1">
        <v>26400000</v>
      </c>
      <c r="EY147" s="1">
        <v>33600000</v>
      </c>
      <c r="EZ147" s="1">
        <v>38200000</v>
      </c>
      <c r="FA147" s="1">
        <v>34500000</v>
      </c>
      <c r="FB147">
        <v>0</v>
      </c>
      <c r="FC147">
        <v>0</v>
      </c>
      <c r="FD147">
        <v>0</v>
      </c>
      <c r="FE147">
        <v>0</v>
      </c>
      <c r="FF147">
        <v>0</v>
      </c>
      <c r="FG147">
        <v>0</v>
      </c>
      <c r="FH147">
        <v>0</v>
      </c>
      <c r="FI147">
        <v>0</v>
      </c>
    </row>
    <row r="148" spans="1:165" x14ac:dyDescent="0.25">
      <c r="A148">
        <v>1957</v>
      </c>
      <c r="B148">
        <v>90</v>
      </c>
      <c r="C148">
        <f t="shared" si="14"/>
        <v>811653253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  <c r="BI148">
        <v>0</v>
      </c>
      <c r="BJ148">
        <v>0</v>
      </c>
      <c r="BK148">
        <v>0</v>
      </c>
      <c r="BL148">
        <v>0</v>
      </c>
      <c r="BM148">
        <v>0</v>
      </c>
      <c r="BN148">
        <v>0</v>
      </c>
      <c r="BO148">
        <v>0</v>
      </c>
      <c r="BP148">
        <v>0</v>
      </c>
      <c r="BQ148">
        <v>0</v>
      </c>
      <c r="BR148">
        <v>0</v>
      </c>
      <c r="BS148">
        <v>0</v>
      </c>
      <c r="BT148">
        <v>0</v>
      </c>
      <c r="BU148">
        <v>0</v>
      </c>
      <c r="BV148">
        <v>0</v>
      </c>
      <c r="BW148">
        <v>0</v>
      </c>
      <c r="BX148">
        <v>0</v>
      </c>
      <c r="BY148">
        <v>0</v>
      </c>
      <c r="BZ148">
        <v>0</v>
      </c>
      <c r="CA148">
        <v>0</v>
      </c>
      <c r="CB148">
        <v>0</v>
      </c>
      <c r="CC148">
        <v>0</v>
      </c>
      <c r="CD148">
        <v>0</v>
      </c>
      <c r="CE148">
        <v>0</v>
      </c>
      <c r="CF148">
        <v>0</v>
      </c>
      <c r="CG148">
        <v>0</v>
      </c>
      <c r="CH148">
        <v>0</v>
      </c>
      <c r="CI148">
        <v>0</v>
      </c>
      <c r="CJ148">
        <v>0</v>
      </c>
      <c r="CK148">
        <v>0</v>
      </c>
      <c r="CL148">
        <v>0</v>
      </c>
      <c r="CM148">
        <v>0</v>
      </c>
      <c r="CN148">
        <v>0</v>
      </c>
      <c r="CO148">
        <v>0</v>
      </c>
      <c r="CP148">
        <v>0</v>
      </c>
      <c r="CQ148">
        <v>0</v>
      </c>
      <c r="CR148">
        <v>0</v>
      </c>
      <c r="CS148">
        <v>0</v>
      </c>
      <c r="CT148">
        <v>0</v>
      </c>
      <c r="CU148">
        <v>0</v>
      </c>
      <c r="CV148">
        <v>0</v>
      </c>
      <c r="CW148">
        <v>0</v>
      </c>
      <c r="CX148">
        <v>0</v>
      </c>
      <c r="CY148">
        <v>0</v>
      </c>
      <c r="CZ148">
        <v>0</v>
      </c>
      <c r="DA148">
        <v>0</v>
      </c>
      <c r="DB148">
        <v>0</v>
      </c>
      <c r="DC148">
        <v>0</v>
      </c>
      <c r="DD148">
        <v>0</v>
      </c>
      <c r="DE148">
        <v>0</v>
      </c>
      <c r="DF148">
        <v>0</v>
      </c>
      <c r="DG148">
        <v>0</v>
      </c>
      <c r="DH148">
        <v>0</v>
      </c>
      <c r="DI148">
        <v>0</v>
      </c>
      <c r="DJ148">
        <v>0</v>
      </c>
      <c r="DK148">
        <v>0</v>
      </c>
      <c r="DL148">
        <v>0</v>
      </c>
      <c r="DM148">
        <v>0</v>
      </c>
      <c r="DN148">
        <v>0</v>
      </c>
      <c r="DO148" s="1">
        <v>168000000</v>
      </c>
      <c r="DP148" s="1">
        <v>170000000</v>
      </c>
      <c r="DQ148" s="1">
        <v>173000000</v>
      </c>
      <c r="DR148">
        <v>2009576</v>
      </c>
      <c r="DS148">
        <v>2386071</v>
      </c>
      <c r="DT148">
        <v>2671973</v>
      </c>
      <c r="DU148">
        <v>3053482</v>
      </c>
      <c r="DV148">
        <v>3599995</v>
      </c>
      <c r="DW148">
        <v>3948128</v>
      </c>
      <c r="DX148">
        <v>4425137</v>
      </c>
      <c r="DY148">
        <v>5531387</v>
      </c>
      <c r="DZ148">
        <v>5135409</v>
      </c>
      <c r="EA148">
        <v>5441623</v>
      </c>
      <c r="EB148">
        <v>8045092</v>
      </c>
      <c r="EC148">
        <v>8629991</v>
      </c>
      <c r="ED148">
        <v>9175389</v>
      </c>
      <c r="EE148" s="1">
        <v>10300000</v>
      </c>
      <c r="EF148" s="1">
        <v>13100000</v>
      </c>
      <c r="EG148" s="1">
        <v>14600000</v>
      </c>
      <c r="EH148" s="1">
        <v>13000000</v>
      </c>
      <c r="EI148" s="1">
        <v>16100000</v>
      </c>
      <c r="EJ148" s="1">
        <v>18400000</v>
      </c>
      <c r="EK148" s="1">
        <v>18200000</v>
      </c>
      <c r="EL148" s="1">
        <v>26500000</v>
      </c>
      <c r="EM148" s="1">
        <v>33600000</v>
      </c>
      <c r="EN148" s="1">
        <v>38200000</v>
      </c>
      <c r="EO148" s="1">
        <v>34600000</v>
      </c>
      <c r="EP148">
        <v>0</v>
      </c>
      <c r="EQ148">
        <v>0</v>
      </c>
      <c r="ER148">
        <v>0</v>
      </c>
      <c r="ES148">
        <v>0</v>
      </c>
      <c r="ET148">
        <v>0</v>
      </c>
      <c r="EU148">
        <v>0</v>
      </c>
      <c r="EV148">
        <v>0</v>
      </c>
      <c r="EW148">
        <v>0</v>
      </c>
      <c r="EX148">
        <v>0</v>
      </c>
      <c r="EY148">
        <v>0</v>
      </c>
      <c r="EZ148">
        <v>0</v>
      </c>
      <c r="FA148">
        <v>0</v>
      </c>
      <c r="FB148">
        <v>0</v>
      </c>
      <c r="FC148">
        <v>0</v>
      </c>
      <c r="FD148">
        <v>0</v>
      </c>
      <c r="FE148">
        <v>0</v>
      </c>
      <c r="FF148">
        <v>0</v>
      </c>
      <c r="FG148">
        <v>0</v>
      </c>
      <c r="FH148">
        <v>0</v>
      </c>
      <c r="FI148">
        <v>0</v>
      </c>
    </row>
    <row r="149" spans="1:165" x14ac:dyDescent="0.25">
      <c r="A149">
        <v>1842</v>
      </c>
      <c r="B149">
        <v>95</v>
      </c>
      <c r="C149">
        <f t="shared" si="14"/>
        <v>121246005</v>
      </c>
      <c r="D149">
        <v>2622485</v>
      </c>
      <c r="E149">
        <v>2674934</v>
      </c>
      <c r="F149">
        <v>2728433</v>
      </c>
      <c r="G149">
        <v>2783002</v>
      </c>
      <c r="H149">
        <v>2838662</v>
      </c>
      <c r="I149">
        <v>2895435</v>
      </c>
      <c r="J149">
        <v>2953343</v>
      </c>
      <c r="K149">
        <v>3012410</v>
      </c>
      <c r="L149">
        <v>3669267</v>
      </c>
      <c r="M149">
        <v>3648556</v>
      </c>
      <c r="N149">
        <v>3476738</v>
      </c>
      <c r="O149">
        <v>3522214</v>
      </c>
      <c r="P149">
        <v>3746131</v>
      </c>
      <c r="Q149">
        <v>3820395</v>
      </c>
      <c r="R149">
        <v>3631468</v>
      </c>
      <c r="S149">
        <v>4239815</v>
      </c>
      <c r="T149">
        <v>4066799</v>
      </c>
      <c r="U149">
        <v>4227822</v>
      </c>
      <c r="V149">
        <v>4220805</v>
      </c>
      <c r="W149">
        <v>4711176</v>
      </c>
      <c r="X149">
        <v>4750670</v>
      </c>
      <c r="Y149">
        <v>4792072</v>
      </c>
      <c r="Z149">
        <v>5122058</v>
      </c>
      <c r="AA149">
        <v>5231016</v>
      </c>
      <c r="AB149">
        <v>5107563</v>
      </c>
      <c r="AC149">
        <v>5094536</v>
      </c>
      <c r="AD149">
        <v>5227648</v>
      </c>
      <c r="AE149">
        <v>5148775</v>
      </c>
      <c r="AF149">
        <v>5451048</v>
      </c>
      <c r="AG149">
        <v>5830729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0</v>
      </c>
      <c r="BI149">
        <v>0</v>
      </c>
      <c r="BJ149">
        <v>0</v>
      </c>
      <c r="BK149">
        <v>0</v>
      </c>
      <c r="BL149">
        <v>0</v>
      </c>
      <c r="BM149">
        <v>0</v>
      </c>
      <c r="BN149">
        <v>0</v>
      </c>
      <c r="BO149">
        <v>0</v>
      </c>
      <c r="BP149">
        <v>0</v>
      </c>
      <c r="BQ149">
        <v>0</v>
      </c>
      <c r="BR149">
        <v>0</v>
      </c>
      <c r="BS149">
        <v>0</v>
      </c>
      <c r="BT149">
        <v>0</v>
      </c>
      <c r="BU149">
        <v>0</v>
      </c>
      <c r="BV149">
        <v>0</v>
      </c>
      <c r="BW149">
        <v>0</v>
      </c>
      <c r="BX149">
        <v>0</v>
      </c>
      <c r="BY149">
        <v>0</v>
      </c>
      <c r="BZ149">
        <v>0</v>
      </c>
      <c r="CA149">
        <v>0</v>
      </c>
      <c r="CB149">
        <v>0</v>
      </c>
      <c r="CC149">
        <v>0</v>
      </c>
      <c r="CD149">
        <v>0</v>
      </c>
      <c r="CE149">
        <v>0</v>
      </c>
      <c r="CF149">
        <v>0</v>
      </c>
      <c r="CG149">
        <v>0</v>
      </c>
      <c r="CH149">
        <v>0</v>
      </c>
      <c r="CI149">
        <v>0</v>
      </c>
      <c r="CJ149">
        <v>0</v>
      </c>
      <c r="CK149">
        <v>0</v>
      </c>
      <c r="CL149">
        <v>0</v>
      </c>
      <c r="CM149">
        <v>0</v>
      </c>
      <c r="CN149">
        <v>0</v>
      </c>
      <c r="CO149">
        <v>0</v>
      </c>
      <c r="CP149">
        <v>0</v>
      </c>
      <c r="CQ149">
        <v>0</v>
      </c>
      <c r="CR149">
        <v>0</v>
      </c>
      <c r="CS149">
        <v>0</v>
      </c>
      <c r="CT149">
        <v>0</v>
      </c>
      <c r="CU149">
        <v>0</v>
      </c>
      <c r="CV149">
        <v>0</v>
      </c>
      <c r="CW149">
        <v>0</v>
      </c>
      <c r="CX149">
        <v>0</v>
      </c>
      <c r="CY149">
        <v>0</v>
      </c>
      <c r="CZ149">
        <v>0</v>
      </c>
      <c r="DA149">
        <v>0</v>
      </c>
      <c r="DB149">
        <v>0</v>
      </c>
      <c r="DC149">
        <v>0</v>
      </c>
      <c r="DD149">
        <v>0</v>
      </c>
      <c r="DE149">
        <v>0</v>
      </c>
      <c r="DF149">
        <v>0</v>
      </c>
      <c r="DG149">
        <v>0</v>
      </c>
      <c r="DH149">
        <v>0</v>
      </c>
      <c r="DI149">
        <v>0</v>
      </c>
      <c r="DJ149">
        <v>0</v>
      </c>
      <c r="DK149">
        <v>0</v>
      </c>
      <c r="DL149">
        <v>0</v>
      </c>
      <c r="DM149">
        <v>0</v>
      </c>
      <c r="DN149">
        <v>0</v>
      </c>
      <c r="DO149">
        <v>0</v>
      </c>
      <c r="DP149">
        <v>0</v>
      </c>
      <c r="DQ149">
        <v>0</v>
      </c>
      <c r="DR149">
        <v>0</v>
      </c>
      <c r="DS149">
        <v>0</v>
      </c>
      <c r="DT149">
        <v>0</v>
      </c>
      <c r="DU149">
        <v>0</v>
      </c>
      <c r="DV149">
        <v>0</v>
      </c>
      <c r="DW149">
        <v>0</v>
      </c>
      <c r="DX149">
        <v>0</v>
      </c>
      <c r="DY149">
        <v>0</v>
      </c>
      <c r="DZ149">
        <v>0</v>
      </c>
      <c r="EA149">
        <v>0</v>
      </c>
      <c r="EB149">
        <v>0</v>
      </c>
      <c r="EC149">
        <v>0</v>
      </c>
      <c r="ED149">
        <v>0</v>
      </c>
      <c r="EE149">
        <v>0</v>
      </c>
      <c r="EF149">
        <v>0</v>
      </c>
      <c r="EG149">
        <v>0</v>
      </c>
      <c r="EH149">
        <v>0</v>
      </c>
      <c r="EI149">
        <v>0</v>
      </c>
      <c r="EJ149">
        <v>0</v>
      </c>
      <c r="EK149">
        <v>0</v>
      </c>
      <c r="EL149">
        <v>0</v>
      </c>
      <c r="EM149">
        <v>0</v>
      </c>
      <c r="EN149">
        <v>0</v>
      </c>
      <c r="EO149">
        <v>0</v>
      </c>
      <c r="EP149">
        <v>0</v>
      </c>
      <c r="EQ149">
        <v>0</v>
      </c>
      <c r="ER149">
        <v>0</v>
      </c>
      <c r="ES149">
        <v>0</v>
      </c>
      <c r="ET149">
        <v>0</v>
      </c>
      <c r="EU149">
        <v>0</v>
      </c>
      <c r="EV149">
        <v>0</v>
      </c>
      <c r="EW149">
        <v>0</v>
      </c>
      <c r="EX149">
        <v>0</v>
      </c>
      <c r="EY149">
        <v>0</v>
      </c>
      <c r="EZ149">
        <v>0</v>
      </c>
      <c r="FA149">
        <v>0</v>
      </c>
      <c r="FB149">
        <v>0</v>
      </c>
      <c r="FC149">
        <v>0</v>
      </c>
      <c r="FD149">
        <v>0</v>
      </c>
      <c r="FE149">
        <v>0</v>
      </c>
      <c r="FF149">
        <v>0</v>
      </c>
      <c r="FG149">
        <v>0</v>
      </c>
      <c r="FH149">
        <v>0</v>
      </c>
      <c r="FI149">
        <v>0</v>
      </c>
    </row>
    <row r="150" spans="1:165" x14ac:dyDescent="0.25">
      <c r="A150">
        <v>1847</v>
      </c>
      <c r="B150">
        <v>95</v>
      </c>
      <c r="C150">
        <f t="shared" si="14"/>
        <v>149585330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3115191</v>
      </c>
      <c r="J150">
        <v>3177495</v>
      </c>
      <c r="K150">
        <v>3241045</v>
      </c>
      <c r="L150">
        <v>3947755</v>
      </c>
      <c r="M150">
        <v>3925472</v>
      </c>
      <c r="N150">
        <v>3740614</v>
      </c>
      <c r="O150">
        <v>3789541</v>
      </c>
      <c r="P150">
        <v>4030453</v>
      </c>
      <c r="Q150">
        <v>4110353</v>
      </c>
      <c r="R150">
        <v>3907088</v>
      </c>
      <c r="S150">
        <v>4561607</v>
      </c>
      <c r="T150">
        <v>4375459</v>
      </c>
      <c r="U150">
        <v>4548703</v>
      </c>
      <c r="V150">
        <v>4541154</v>
      </c>
      <c r="W150">
        <v>5068742</v>
      </c>
      <c r="X150">
        <v>5111235</v>
      </c>
      <c r="Y150">
        <v>5155779</v>
      </c>
      <c r="Z150">
        <v>5510809</v>
      </c>
      <c r="AA150">
        <v>5628038</v>
      </c>
      <c r="AB150">
        <v>5495214</v>
      </c>
      <c r="AC150">
        <v>5481199</v>
      </c>
      <c r="AD150">
        <v>5624413</v>
      </c>
      <c r="AE150">
        <v>5539554</v>
      </c>
      <c r="AF150">
        <v>5864769</v>
      </c>
      <c r="AG150">
        <v>6273267</v>
      </c>
      <c r="AH150">
        <v>6616749</v>
      </c>
      <c r="AI150">
        <v>6887902</v>
      </c>
      <c r="AJ150">
        <v>6980127</v>
      </c>
      <c r="AK150">
        <v>6836176</v>
      </c>
      <c r="AL150">
        <v>6499427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0</v>
      </c>
      <c r="BI150">
        <v>0</v>
      </c>
      <c r="BJ150">
        <v>0</v>
      </c>
      <c r="BK150">
        <v>0</v>
      </c>
      <c r="BL150">
        <v>0</v>
      </c>
      <c r="BM150">
        <v>0</v>
      </c>
      <c r="BN150">
        <v>0</v>
      </c>
      <c r="BO150">
        <v>0</v>
      </c>
      <c r="BP150">
        <v>0</v>
      </c>
      <c r="BQ150">
        <v>0</v>
      </c>
      <c r="BR150">
        <v>0</v>
      </c>
      <c r="BS150">
        <v>0</v>
      </c>
      <c r="BT150">
        <v>0</v>
      </c>
      <c r="BU150">
        <v>0</v>
      </c>
      <c r="BV150">
        <v>0</v>
      </c>
      <c r="BW150">
        <v>0</v>
      </c>
      <c r="BX150">
        <v>0</v>
      </c>
      <c r="BY150">
        <v>0</v>
      </c>
      <c r="BZ150">
        <v>0</v>
      </c>
      <c r="CA150">
        <v>0</v>
      </c>
      <c r="CB150">
        <v>0</v>
      </c>
      <c r="CC150">
        <v>0</v>
      </c>
      <c r="CD150">
        <v>0</v>
      </c>
      <c r="CE150">
        <v>0</v>
      </c>
      <c r="CF150">
        <v>0</v>
      </c>
      <c r="CG150">
        <v>0</v>
      </c>
      <c r="CH150">
        <v>0</v>
      </c>
      <c r="CI150">
        <v>0</v>
      </c>
      <c r="CJ150">
        <v>0</v>
      </c>
      <c r="CK150">
        <v>0</v>
      </c>
      <c r="CL150">
        <v>0</v>
      </c>
      <c r="CM150">
        <v>0</v>
      </c>
      <c r="CN150">
        <v>0</v>
      </c>
      <c r="CO150">
        <v>0</v>
      </c>
      <c r="CP150">
        <v>0</v>
      </c>
      <c r="CQ150">
        <v>0</v>
      </c>
      <c r="CR150">
        <v>0</v>
      </c>
      <c r="CS150">
        <v>0</v>
      </c>
      <c r="CT150">
        <v>0</v>
      </c>
      <c r="CU150">
        <v>0</v>
      </c>
      <c r="CV150">
        <v>0</v>
      </c>
      <c r="CW150">
        <v>0</v>
      </c>
      <c r="CX150">
        <v>0</v>
      </c>
      <c r="CY150">
        <v>0</v>
      </c>
      <c r="CZ150">
        <v>0</v>
      </c>
      <c r="DA150">
        <v>0</v>
      </c>
      <c r="DB150">
        <v>0</v>
      </c>
      <c r="DC150">
        <v>0</v>
      </c>
      <c r="DD150">
        <v>0</v>
      </c>
      <c r="DE150">
        <v>0</v>
      </c>
      <c r="DF150">
        <v>0</v>
      </c>
      <c r="DG150">
        <v>0</v>
      </c>
      <c r="DH150">
        <v>0</v>
      </c>
      <c r="DI150">
        <v>0</v>
      </c>
      <c r="DJ150">
        <v>0</v>
      </c>
      <c r="DK150">
        <v>0</v>
      </c>
      <c r="DL150">
        <v>0</v>
      </c>
      <c r="DM150">
        <v>0</v>
      </c>
      <c r="DN150">
        <v>0</v>
      </c>
      <c r="DO150">
        <v>0</v>
      </c>
      <c r="DP150">
        <v>0</v>
      </c>
      <c r="DQ150">
        <v>0</v>
      </c>
      <c r="DR150">
        <v>0</v>
      </c>
      <c r="DS150">
        <v>0</v>
      </c>
      <c r="DT150">
        <v>0</v>
      </c>
      <c r="DU150">
        <v>0</v>
      </c>
      <c r="DV150">
        <v>0</v>
      </c>
      <c r="DW150">
        <v>0</v>
      </c>
      <c r="DX150">
        <v>0</v>
      </c>
      <c r="DY150">
        <v>0</v>
      </c>
      <c r="DZ150">
        <v>0</v>
      </c>
      <c r="EA150">
        <v>0</v>
      </c>
      <c r="EB150">
        <v>0</v>
      </c>
      <c r="EC150">
        <v>0</v>
      </c>
      <c r="ED150">
        <v>0</v>
      </c>
      <c r="EE150">
        <v>0</v>
      </c>
      <c r="EF150">
        <v>0</v>
      </c>
      <c r="EG150">
        <v>0</v>
      </c>
      <c r="EH150">
        <v>0</v>
      </c>
      <c r="EI150">
        <v>0</v>
      </c>
      <c r="EJ150">
        <v>0</v>
      </c>
      <c r="EK150">
        <v>0</v>
      </c>
      <c r="EL150">
        <v>0</v>
      </c>
      <c r="EM150">
        <v>0</v>
      </c>
      <c r="EN150">
        <v>0</v>
      </c>
      <c r="EO150">
        <v>0</v>
      </c>
      <c r="EP150">
        <v>0</v>
      </c>
      <c r="EQ150">
        <v>0</v>
      </c>
      <c r="ER150">
        <v>0</v>
      </c>
      <c r="ES150">
        <v>0</v>
      </c>
      <c r="ET150">
        <v>0</v>
      </c>
      <c r="EU150">
        <v>0</v>
      </c>
      <c r="EV150">
        <v>0</v>
      </c>
      <c r="EW150">
        <v>0</v>
      </c>
      <c r="EX150">
        <v>0</v>
      </c>
      <c r="EY150">
        <v>0</v>
      </c>
      <c r="EZ150">
        <v>0</v>
      </c>
      <c r="FA150">
        <v>0</v>
      </c>
      <c r="FB150">
        <v>0</v>
      </c>
      <c r="FC150">
        <v>0</v>
      </c>
      <c r="FD150">
        <v>0</v>
      </c>
      <c r="FE150">
        <v>0</v>
      </c>
      <c r="FF150">
        <v>0</v>
      </c>
      <c r="FG150">
        <v>0</v>
      </c>
      <c r="FH150">
        <v>0</v>
      </c>
      <c r="FI150">
        <v>0</v>
      </c>
    </row>
    <row r="151" spans="1:165" x14ac:dyDescent="0.25">
      <c r="A151">
        <v>1852</v>
      </c>
      <c r="B151">
        <v>95</v>
      </c>
      <c r="C151">
        <f t="shared" si="14"/>
        <v>141367994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3238934</v>
      </c>
      <c r="O151">
        <v>3281300</v>
      </c>
      <c r="P151">
        <v>3489901</v>
      </c>
      <c r="Q151">
        <v>3559085</v>
      </c>
      <c r="R151">
        <v>3383081</v>
      </c>
      <c r="S151">
        <v>3949818</v>
      </c>
      <c r="T151">
        <v>3788636</v>
      </c>
      <c r="U151">
        <v>3938645</v>
      </c>
      <c r="V151">
        <v>3932108</v>
      </c>
      <c r="W151">
        <v>4388938</v>
      </c>
      <c r="X151">
        <v>4425732</v>
      </c>
      <c r="Y151">
        <v>4464302</v>
      </c>
      <c r="Z151">
        <v>4771716</v>
      </c>
      <c r="AA151">
        <v>4873223</v>
      </c>
      <c r="AB151">
        <v>4758213</v>
      </c>
      <c r="AC151">
        <v>4746078</v>
      </c>
      <c r="AD151">
        <v>4870084</v>
      </c>
      <c r="AE151">
        <v>4796606</v>
      </c>
      <c r="AF151">
        <v>5078204</v>
      </c>
      <c r="AG151">
        <v>5431916</v>
      </c>
      <c r="AH151">
        <v>5729331</v>
      </c>
      <c r="AI151">
        <v>5964118</v>
      </c>
      <c r="AJ151">
        <v>6043974</v>
      </c>
      <c r="AK151">
        <v>5919329</v>
      </c>
      <c r="AL151">
        <v>5627743</v>
      </c>
      <c r="AM151">
        <v>5456509</v>
      </c>
      <c r="AN151">
        <v>5433594</v>
      </c>
      <c r="AO151">
        <v>5441507</v>
      </c>
      <c r="AP151">
        <v>5337443</v>
      </c>
      <c r="AQ151">
        <v>5247926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  <c r="BI151">
        <v>0</v>
      </c>
      <c r="BJ151">
        <v>0</v>
      </c>
      <c r="BK151">
        <v>0</v>
      </c>
      <c r="BL151">
        <v>0</v>
      </c>
      <c r="BM151">
        <v>0</v>
      </c>
      <c r="BN151">
        <v>0</v>
      </c>
      <c r="BO151">
        <v>0</v>
      </c>
      <c r="BP151">
        <v>0</v>
      </c>
      <c r="BQ151">
        <v>0</v>
      </c>
      <c r="BR151">
        <v>0</v>
      </c>
      <c r="BS151">
        <v>0</v>
      </c>
      <c r="BT151">
        <v>0</v>
      </c>
      <c r="BU151">
        <v>0</v>
      </c>
      <c r="BV151">
        <v>0</v>
      </c>
      <c r="BW151">
        <v>0</v>
      </c>
      <c r="BX151">
        <v>0</v>
      </c>
      <c r="BY151">
        <v>0</v>
      </c>
      <c r="BZ151">
        <v>0</v>
      </c>
      <c r="CA151">
        <v>0</v>
      </c>
      <c r="CB151">
        <v>0</v>
      </c>
      <c r="CC151">
        <v>0</v>
      </c>
      <c r="CD151">
        <v>0</v>
      </c>
      <c r="CE151">
        <v>0</v>
      </c>
      <c r="CF151">
        <v>0</v>
      </c>
      <c r="CG151">
        <v>0</v>
      </c>
      <c r="CH151">
        <v>0</v>
      </c>
      <c r="CI151">
        <v>0</v>
      </c>
      <c r="CJ151">
        <v>0</v>
      </c>
      <c r="CK151">
        <v>0</v>
      </c>
      <c r="CL151">
        <v>0</v>
      </c>
      <c r="CM151">
        <v>0</v>
      </c>
      <c r="CN151">
        <v>0</v>
      </c>
      <c r="CO151">
        <v>0</v>
      </c>
      <c r="CP151">
        <v>0</v>
      </c>
      <c r="CQ151">
        <v>0</v>
      </c>
      <c r="CR151">
        <v>0</v>
      </c>
      <c r="CS151">
        <v>0</v>
      </c>
      <c r="CT151">
        <v>0</v>
      </c>
      <c r="CU151">
        <v>0</v>
      </c>
      <c r="CV151">
        <v>0</v>
      </c>
      <c r="CW151">
        <v>0</v>
      </c>
      <c r="CX151">
        <v>0</v>
      </c>
      <c r="CY151">
        <v>0</v>
      </c>
      <c r="CZ151">
        <v>0</v>
      </c>
      <c r="DA151">
        <v>0</v>
      </c>
      <c r="DB151">
        <v>0</v>
      </c>
      <c r="DC151">
        <v>0</v>
      </c>
      <c r="DD151">
        <v>0</v>
      </c>
      <c r="DE151">
        <v>0</v>
      </c>
      <c r="DF151">
        <v>0</v>
      </c>
      <c r="DG151">
        <v>0</v>
      </c>
      <c r="DH151">
        <v>0</v>
      </c>
      <c r="DI151">
        <v>0</v>
      </c>
      <c r="DJ151">
        <v>0</v>
      </c>
      <c r="DK151">
        <v>0</v>
      </c>
      <c r="DL151">
        <v>0</v>
      </c>
      <c r="DM151">
        <v>0</v>
      </c>
      <c r="DN151">
        <v>0</v>
      </c>
      <c r="DO151">
        <v>0</v>
      </c>
      <c r="DP151">
        <v>0</v>
      </c>
      <c r="DQ151">
        <v>0</v>
      </c>
      <c r="DR151">
        <v>0</v>
      </c>
      <c r="DS151">
        <v>0</v>
      </c>
      <c r="DT151">
        <v>0</v>
      </c>
      <c r="DU151">
        <v>0</v>
      </c>
      <c r="DV151">
        <v>0</v>
      </c>
      <c r="DW151">
        <v>0</v>
      </c>
      <c r="DX151">
        <v>0</v>
      </c>
      <c r="DY151">
        <v>0</v>
      </c>
      <c r="DZ151">
        <v>0</v>
      </c>
      <c r="EA151">
        <v>0</v>
      </c>
      <c r="EB151">
        <v>0</v>
      </c>
      <c r="EC151">
        <v>0</v>
      </c>
      <c r="ED151">
        <v>0</v>
      </c>
      <c r="EE151">
        <v>0</v>
      </c>
      <c r="EF151">
        <v>0</v>
      </c>
      <c r="EG151">
        <v>0</v>
      </c>
      <c r="EH151">
        <v>0</v>
      </c>
      <c r="EI151">
        <v>0</v>
      </c>
      <c r="EJ151">
        <v>0</v>
      </c>
      <c r="EK151">
        <v>0</v>
      </c>
      <c r="EL151">
        <v>0</v>
      </c>
      <c r="EM151">
        <v>0</v>
      </c>
      <c r="EN151">
        <v>0</v>
      </c>
      <c r="EO151">
        <v>0</v>
      </c>
      <c r="EP151">
        <v>0</v>
      </c>
      <c r="EQ151">
        <v>0</v>
      </c>
      <c r="ER151">
        <v>0</v>
      </c>
      <c r="ES151">
        <v>0</v>
      </c>
      <c r="ET151">
        <v>0</v>
      </c>
      <c r="EU151">
        <v>0</v>
      </c>
      <c r="EV151">
        <v>0</v>
      </c>
      <c r="EW151">
        <v>0</v>
      </c>
      <c r="EX151">
        <v>0</v>
      </c>
      <c r="EY151">
        <v>0</v>
      </c>
      <c r="EZ151">
        <v>0</v>
      </c>
      <c r="FA151">
        <v>0</v>
      </c>
      <c r="FB151">
        <v>0</v>
      </c>
      <c r="FC151">
        <v>0</v>
      </c>
      <c r="FD151">
        <v>0</v>
      </c>
      <c r="FE151">
        <v>0</v>
      </c>
      <c r="FF151">
        <v>0</v>
      </c>
      <c r="FG151">
        <v>0</v>
      </c>
      <c r="FH151">
        <v>0</v>
      </c>
      <c r="FI151">
        <v>0</v>
      </c>
    </row>
    <row r="152" spans="1:165" x14ac:dyDescent="0.25">
      <c r="A152">
        <v>1857</v>
      </c>
      <c r="B152">
        <v>95</v>
      </c>
      <c r="C152">
        <f t="shared" si="14"/>
        <v>198250411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5103566</v>
      </c>
      <c r="T152">
        <v>4895303</v>
      </c>
      <c r="U152">
        <v>5089130</v>
      </c>
      <c r="V152">
        <v>5080683</v>
      </c>
      <c r="W152">
        <v>5670954</v>
      </c>
      <c r="X152">
        <v>5718495</v>
      </c>
      <c r="Y152">
        <v>5768331</v>
      </c>
      <c r="Z152">
        <v>6165542</v>
      </c>
      <c r="AA152">
        <v>6296699</v>
      </c>
      <c r="AB152">
        <v>6148094</v>
      </c>
      <c r="AC152">
        <v>6132414</v>
      </c>
      <c r="AD152">
        <v>6292643</v>
      </c>
      <c r="AE152">
        <v>6197702</v>
      </c>
      <c r="AF152">
        <v>6561556</v>
      </c>
      <c r="AG152">
        <v>7018587</v>
      </c>
      <c r="AH152">
        <v>7402877</v>
      </c>
      <c r="AI152">
        <v>7706246</v>
      </c>
      <c r="AJ152">
        <v>7809428</v>
      </c>
      <c r="AK152">
        <v>7648374</v>
      </c>
      <c r="AL152">
        <v>7271616</v>
      </c>
      <c r="AM152">
        <v>7050364</v>
      </c>
      <c r="AN152">
        <v>7020756</v>
      </c>
      <c r="AO152">
        <v>7030979</v>
      </c>
      <c r="AP152">
        <v>6896519</v>
      </c>
      <c r="AQ152">
        <v>6780853</v>
      </c>
      <c r="AR152">
        <v>6807822</v>
      </c>
      <c r="AS152">
        <v>7472012</v>
      </c>
      <c r="AT152">
        <v>7715675</v>
      </c>
      <c r="AU152">
        <v>7747461</v>
      </c>
      <c r="AV152">
        <v>7749730</v>
      </c>
      <c r="AW152" s="1">
        <v>0</v>
      </c>
      <c r="AX152" s="1">
        <v>0</v>
      </c>
      <c r="AY152" s="1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  <c r="BI152">
        <v>0</v>
      </c>
      <c r="BJ152">
        <v>0</v>
      </c>
      <c r="BK152">
        <v>0</v>
      </c>
      <c r="BL152">
        <v>0</v>
      </c>
      <c r="BM152">
        <v>0</v>
      </c>
      <c r="BN152">
        <v>0</v>
      </c>
      <c r="BO152">
        <v>0</v>
      </c>
      <c r="BP152">
        <v>0</v>
      </c>
      <c r="BQ152">
        <v>0</v>
      </c>
      <c r="BR152">
        <v>0</v>
      </c>
      <c r="BS152">
        <v>0</v>
      </c>
      <c r="BT152">
        <v>0</v>
      </c>
      <c r="BU152">
        <v>0</v>
      </c>
      <c r="BV152">
        <v>0</v>
      </c>
      <c r="BW152">
        <v>0</v>
      </c>
      <c r="BX152">
        <v>0</v>
      </c>
      <c r="BY152">
        <v>0</v>
      </c>
      <c r="BZ152">
        <v>0</v>
      </c>
      <c r="CA152">
        <v>0</v>
      </c>
      <c r="CB152">
        <v>0</v>
      </c>
      <c r="CC152">
        <v>0</v>
      </c>
      <c r="CD152">
        <v>0</v>
      </c>
      <c r="CE152">
        <v>0</v>
      </c>
      <c r="CF152">
        <v>0</v>
      </c>
      <c r="CG152">
        <v>0</v>
      </c>
      <c r="CH152">
        <v>0</v>
      </c>
      <c r="CI152">
        <v>0</v>
      </c>
      <c r="CJ152">
        <v>0</v>
      </c>
      <c r="CK152">
        <v>0</v>
      </c>
      <c r="CL152">
        <v>0</v>
      </c>
      <c r="CM152">
        <v>0</v>
      </c>
      <c r="CN152">
        <v>0</v>
      </c>
      <c r="CO152">
        <v>0</v>
      </c>
      <c r="CP152">
        <v>0</v>
      </c>
      <c r="CQ152">
        <v>0</v>
      </c>
      <c r="CR152">
        <v>0</v>
      </c>
      <c r="CS152">
        <v>0</v>
      </c>
      <c r="CT152">
        <v>0</v>
      </c>
      <c r="CU152">
        <v>0</v>
      </c>
      <c r="CV152">
        <v>0</v>
      </c>
      <c r="CW152">
        <v>0</v>
      </c>
      <c r="CX152">
        <v>0</v>
      </c>
      <c r="CY152">
        <v>0</v>
      </c>
      <c r="CZ152">
        <v>0</v>
      </c>
      <c r="DA152">
        <v>0</v>
      </c>
      <c r="DB152">
        <v>0</v>
      </c>
      <c r="DC152">
        <v>0</v>
      </c>
      <c r="DD152">
        <v>0</v>
      </c>
      <c r="DE152">
        <v>0</v>
      </c>
      <c r="DF152">
        <v>0</v>
      </c>
      <c r="DG152">
        <v>0</v>
      </c>
      <c r="DH152">
        <v>0</v>
      </c>
      <c r="DI152">
        <v>0</v>
      </c>
      <c r="DJ152">
        <v>0</v>
      </c>
      <c r="DK152">
        <v>0</v>
      </c>
      <c r="DL152">
        <v>0</v>
      </c>
      <c r="DM152">
        <v>0</v>
      </c>
      <c r="DN152">
        <v>0</v>
      </c>
      <c r="DO152">
        <v>0</v>
      </c>
      <c r="DP152">
        <v>0</v>
      </c>
      <c r="DQ152">
        <v>0</v>
      </c>
      <c r="DR152">
        <v>0</v>
      </c>
      <c r="DS152">
        <v>0</v>
      </c>
      <c r="DT152">
        <v>0</v>
      </c>
      <c r="DU152">
        <v>0</v>
      </c>
      <c r="DV152">
        <v>0</v>
      </c>
      <c r="DW152">
        <v>0</v>
      </c>
      <c r="DX152">
        <v>0</v>
      </c>
      <c r="DY152">
        <v>0</v>
      </c>
      <c r="DZ152">
        <v>0</v>
      </c>
      <c r="EA152">
        <v>0</v>
      </c>
      <c r="EB152">
        <v>0</v>
      </c>
      <c r="EC152">
        <v>0</v>
      </c>
      <c r="ED152">
        <v>0</v>
      </c>
      <c r="EE152">
        <v>0</v>
      </c>
      <c r="EF152">
        <v>0</v>
      </c>
      <c r="EG152">
        <v>0</v>
      </c>
      <c r="EH152">
        <v>0</v>
      </c>
      <c r="EI152">
        <v>0</v>
      </c>
      <c r="EJ152">
        <v>0</v>
      </c>
      <c r="EK152">
        <v>0</v>
      </c>
      <c r="EL152">
        <v>0</v>
      </c>
      <c r="EM152">
        <v>0</v>
      </c>
      <c r="EN152">
        <v>0</v>
      </c>
      <c r="EO152">
        <v>0</v>
      </c>
      <c r="EP152">
        <v>0</v>
      </c>
      <c r="EQ152">
        <v>0</v>
      </c>
      <c r="ER152">
        <v>0</v>
      </c>
      <c r="ES152">
        <v>0</v>
      </c>
      <c r="ET152">
        <v>0</v>
      </c>
      <c r="EU152">
        <v>0</v>
      </c>
      <c r="EV152">
        <v>0</v>
      </c>
      <c r="EW152">
        <v>0</v>
      </c>
      <c r="EX152">
        <v>0</v>
      </c>
      <c r="EY152">
        <v>0</v>
      </c>
      <c r="EZ152">
        <v>0</v>
      </c>
      <c r="FA152">
        <v>0</v>
      </c>
      <c r="FB152">
        <v>0</v>
      </c>
      <c r="FC152">
        <v>0</v>
      </c>
      <c r="FD152">
        <v>0</v>
      </c>
      <c r="FE152">
        <v>0</v>
      </c>
      <c r="FF152">
        <v>0</v>
      </c>
      <c r="FG152">
        <v>0</v>
      </c>
      <c r="FH152">
        <v>0</v>
      </c>
      <c r="FI152">
        <v>0</v>
      </c>
    </row>
    <row r="153" spans="1:165" x14ac:dyDescent="0.25">
      <c r="A153">
        <v>1862</v>
      </c>
      <c r="B153">
        <v>95</v>
      </c>
      <c r="C153">
        <f t="shared" si="14"/>
        <v>267250553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7217092</v>
      </c>
      <c r="Y153">
        <v>7279988</v>
      </c>
      <c r="Z153">
        <v>7781293</v>
      </c>
      <c r="AA153">
        <v>7946820</v>
      </c>
      <c r="AB153">
        <v>7759273</v>
      </c>
      <c r="AC153">
        <v>7739483</v>
      </c>
      <c r="AD153">
        <v>7941702</v>
      </c>
      <c r="AE153">
        <v>7821881</v>
      </c>
      <c r="AF153">
        <v>8281086</v>
      </c>
      <c r="AG153">
        <v>8857888</v>
      </c>
      <c r="AH153">
        <v>9342886</v>
      </c>
      <c r="AI153" s="1">
        <v>9725756</v>
      </c>
      <c r="AJ153" s="1">
        <v>9855977</v>
      </c>
      <c r="AK153" s="1">
        <v>9652717</v>
      </c>
      <c r="AL153">
        <v>9177226</v>
      </c>
      <c r="AM153">
        <v>8897992</v>
      </c>
      <c r="AN153">
        <v>8860625</v>
      </c>
      <c r="AO153">
        <v>8873528</v>
      </c>
      <c r="AP153">
        <v>8703830</v>
      </c>
      <c r="AQ153">
        <v>8557853</v>
      </c>
      <c r="AR153">
        <v>8591889</v>
      </c>
      <c r="AS153">
        <v>9430137</v>
      </c>
      <c r="AT153" s="1">
        <v>9737656</v>
      </c>
      <c r="AU153" s="1">
        <v>9777772</v>
      </c>
      <c r="AV153" s="1">
        <v>9780635</v>
      </c>
      <c r="AW153" s="1">
        <v>10100000</v>
      </c>
      <c r="AX153" s="1">
        <v>10100000</v>
      </c>
      <c r="AY153" s="1">
        <v>10100000</v>
      </c>
      <c r="AZ153" s="1">
        <v>9670850</v>
      </c>
      <c r="BA153" s="1">
        <v>9686718</v>
      </c>
      <c r="BB153" s="1">
        <v>0</v>
      </c>
      <c r="BC153" s="1">
        <v>0</v>
      </c>
      <c r="BD153" s="1">
        <v>0</v>
      </c>
      <c r="BE153" s="1">
        <v>0</v>
      </c>
      <c r="BF153">
        <v>0</v>
      </c>
      <c r="BG153">
        <v>0</v>
      </c>
      <c r="BH153">
        <v>0</v>
      </c>
      <c r="BI153">
        <v>0</v>
      </c>
      <c r="BJ153">
        <v>0</v>
      </c>
      <c r="BK153">
        <v>0</v>
      </c>
      <c r="BL153">
        <v>0</v>
      </c>
      <c r="BM153">
        <v>0</v>
      </c>
      <c r="BN153">
        <v>0</v>
      </c>
      <c r="BO153">
        <v>0</v>
      </c>
      <c r="BP153">
        <v>0</v>
      </c>
      <c r="BQ153">
        <v>0</v>
      </c>
      <c r="BR153">
        <v>0</v>
      </c>
      <c r="BS153">
        <v>0</v>
      </c>
      <c r="BT153">
        <v>0</v>
      </c>
      <c r="BU153">
        <v>0</v>
      </c>
      <c r="BV153">
        <v>0</v>
      </c>
      <c r="BW153">
        <v>0</v>
      </c>
      <c r="BX153">
        <v>0</v>
      </c>
      <c r="BY153">
        <v>0</v>
      </c>
      <c r="BZ153">
        <v>0</v>
      </c>
      <c r="CA153">
        <v>0</v>
      </c>
      <c r="CB153">
        <v>0</v>
      </c>
      <c r="CC153">
        <v>0</v>
      </c>
      <c r="CD153">
        <v>0</v>
      </c>
      <c r="CE153">
        <v>0</v>
      </c>
      <c r="CF153">
        <v>0</v>
      </c>
      <c r="CG153">
        <v>0</v>
      </c>
      <c r="CH153">
        <v>0</v>
      </c>
      <c r="CI153">
        <v>0</v>
      </c>
      <c r="CJ153">
        <v>0</v>
      </c>
      <c r="CK153">
        <v>0</v>
      </c>
      <c r="CL153">
        <v>0</v>
      </c>
      <c r="CM153">
        <v>0</v>
      </c>
      <c r="CN153">
        <v>0</v>
      </c>
      <c r="CO153">
        <v>0</v>
      </c>
      <c r="CP153">
        <v>0</v>
      </c>
      <c r="CQ153">
        <v>0</v>
      </c>
      <c r="CR153">
        <v>0</v>
      </c>
      <c r="CS153">
        <v>0</v>
      </c>
      <c r="CT153">
        <v>0</v>
      </c>
      <c r="CU153">
        <v>0</v>
      </c>
      <c r="CV153">
        <v>0</v>
      </c>
      <c r="CW153">
        <v>0</v>
      </c>
      <c r="CX153">
        <v>0</v>
      </c>
      <c r="CY153">
        <v>0</v>
      </c>
      <c r="CZ153">
        <v>0</v>
      </c>
      <c r="DA153">
        <v>0</v>
      </c>
      <c r="DB153">
        <v>0</v>
      </c>
      <c r="DC153">
        <v>0</v>
      </c>
      <c r="DD153">
        <v>0</v>
      </c>
      <c r="DE153">
        <v>0</v>
      </c>
      <c r="DF153">
        <v>0</v>
      </c>
      <c r="DG153">
        <v>0</v>
      </c>
      <c r="DH153">
        <v>0</v>
      </c>
      <c r="DI153">
        <v>0</v>
      </c>
      <c r="DJ153">
        <v>0</v>
      </c>
      <c r="DK153">
        <v>0</v>
      </c>
      <c r="DL153">
        <v>0</v>
      </c>
      <c r="DM153">
        <v>0</v>
      </c>
      <c r="DN153">
        <v>0</v>
      </c>
      <c r="DO153">
        <v>0</v>
      </c>
      <c r="DP153">
        <v>0</v>
      </c>
      <c r="DQ153">
        <v>0</v>
      </c>
      <c r="DR153">
        <v>0</v>
      </c>
      <c r="DS153">
        <v>0</v>
      </c>
      <c r="DT153">
        <v>0</v>
      </c>
      <c r="DU153">
        <v>0</v>
      </c>
      <c r="DV153">
        <v>0</v>
      </c>
      <c r="DW153">
        <v>0</v>
      </c>
      <c r="DX153">
        <v>0</v>
      </c>
      <c r="DY153">
        <v>0</v>
      </c>
      <c r="DZ153">
        <v>0</v>
      </c>
      <c r="EA153">
        <v>0</v>
      </c>
      <c r="EB153">
        <v>0</v>
      </c>
      <c r="EC153">
        <v>0</v>
      </c>
      <c r="ED153">
        <v>0</v>
      </c>
      <c r="EE153">
        <v>0</v>
      </c>
      <c r="EF153">
        <v>0</v>
      </c>
      <c r="EG153">
        <v>0</v>
      </c>
      <c r="EH153">
        <v>0</v>
      </c>
      <c r="EI153">
        <v>0</v>
      </c>
      <c r="EJ153">
        <v>0</v>
      </c>
      <c r="EK153">
        <v>0</v>
      </c>
      <c r="EL153">
        <v>0</v>
      </c>
      <c r="EM153">
        <v>0</v>
      </c>
      <c r="EN153">
        <v>0</v>
      </c>
      <c r="EO153">
        <v>0</v>
      </c>
      <c r="EP153">
        <v>0</v>
      </c>
      <c r="EQ153">
        <v>0</v>
      </c>
      <c r="ER153">
        <v>0</v>
      </c>
      <c r="ES153">
        <v>0</v>
      </c>
      <c r="ET153">
        <v>0</v>
      </c>
      <c r="EU153">
        <v>0</v>
      </c>
      <c r="EV153">
        <v>0</v>
      </c>
      <c r="EW153">
        <v>0</v>
      </c>
      <c r="EX153">
        <v>0</v>
      </c>
      <c r="EY153">
        <v>0</v>
      </c>
      <c r="EZ153">
        <v>0</v>
      </c>
      <c r="FA153">
        <v>0</v>
      </c>
      <c r="FB153">
        <v>0</v>
      </c>
      <c r="FC153">
        <v>0</v>
      </c>
      <c r="FD153">
        <v>0</v>
      </c>
      <c r="FE153">
        <v>0</v>
      </c>
      <c r="FF153">
        <v>0</v>
      </c>
      <c r="FG153">
        <v>0</v>
      </c>
      <c r="FH153">
        <v>0</v>
      </c>
      <c r="FI153">
        <v>0</v>
      </c>
    </row>
    <row r="154" spans="1:165" x14ac:dyDescent="0.25">
      <c r="A154">
        <v>1867</v>
      </c>
      <c r="B154">
        <v>95</v>
      </c>
      <c r="C154">
        <f t="shared" si="14"/>
        <v>292401641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8134376</v>
      </c>
      <c r="AD154">
        <v>8346913</v>
      </c>
      <c r="AE154">
        <v>8220978</v>
      </c>
      <c r="AF154">
        <v>8703613</v>
      </c>
      <c r="AG154">
        <v>9309845</v>
      </c>
      <c r="AH154">
        <v>9819589</v>
      </c>
      <c r="AI154" s="1">
        <v>10200000</v>
      </c>
      <c r="AJ154" s="1">
        <v>10400000</v>
      </c>
      <c r="AK154" s="1">
        <v>10100000</v>
      </c>
      <c r="AL154">
        <v>9645477</v>
      </c>
      <c r="AM154">
        <v>9351996</v>
      </c>
      <c r="AN154">
        <v>9312722</v>
      </c>
      <c r="AO154">
        <v>9326283</v>
      </c>
      <c r="AP154">
        <v>9147927</v>
      </c>
      <c r="AQ154">
        <v>8994502</v>
      </c>
      <c r="AR154">
        <v>9030275</v>
      </c>
      <c r="AS154">
        <v>9911293</v>
      </c>
      <c r="AT154" s="1">
        <v>10200000</v>
      </c>
      <c r="AU154" s="1">
        <v>10300000</v>
      </c>
      <c r="AV154" s="1">
        <v>10300000</v>
      </c>
      <c r="AW154" s="1">
        <v>10600000</v>
      </c>
      <c r="AX154" s="1">
        <v>10700000</v>
      </c>
      <c r="AY154" s="1">
        <v>10600000</v>
      </c>
      <c r="AZ154" s="1">
        <v>10200000</v>
      </c>
      <c r="BA154" s="1">
        <v>10200000</v>
      </c>
      <c r="BB154" s="1">
        <v>10400000</v>
      </c>
      <c r="BC154" s="1">
        <v>10700000</v>
      </c>
      <c r="BD154" s="1">
        <v>10000000</v>
      </c>
      <c r="BE154" s="1">
        <v>10300000</v>
      </c>
      <c r="BF154">
        <v>9945852</v>
      </c>
      <c r="BG154">
        <v>0</v>
      </c>
      <c r="BH154" s="1">
        <v>0</v>
      </c>
      <c r="BI154" s="1">
        <v>0</v>
      </c>
      <c r="BJ154" s="1">
        <v>0</v>
      </c>
      <c r="BK154" s="1">
        <v>0</v>
      </c>
      <c r="BL154">
        <v>0</v>
      </c>
      <c r="BM154">
        <v>0</v>
      </c>
      <c r="BN154">
        <v>0</v>
      </c>
      <c r="BO154">
        <v>0</v>
      </c>
      <c r="BP154">
        <v>0</v>
      </c>
      <c r="BQ154">
        <v>0</v>
      </c>
      <c r="BR154">
        <v>0</v>
      </c>
      <c r="BS154">
        <v>0</v>
      </c>
      <c r="BT154">
        <v>0</v>
      </c>
      <c r="BU154">
        <v>0</v>
      </c>
      <c r="BV154">
        <v>0</v>
      </c>
      <c r="BW154">
        <v>0</v>
      </c>
      <c r="BX154">
        <v>0</v>
      </c>
      <c r="BY154">
        <v>0</v>
      </c>
      <c r="BZ154">
        <v>0</v>
      </c>
      <c r="CA154">
        <v>0</v>
      </c>
      <c r="CB154">
        <v>0</v>
      </c>
      <c r="CC154">
        <v>0</v>
      </c>
      <c r="CD154">
        <v>0</v>
      </c>
      <c r="CE154">
        <v>0</v>
      </c>
      <c r="CF154">
        <v>0</v>
      </c>
      <c r="CG154">
        <v>0</v>
      </c>
      <c r="CH154">
        <v>0</v>
      </c>
      <c r="CI154">
        <v>0</v>
      </c>
      <c r="CJ154">
        <v>0</v>
      </c>
      <c r="CK154">
        <v>0</v>
      </c>
      <c r="CL154">
        <v>0</v>
      </c>
      <c r="CM154">
        <v>0</v>
      </c>
      <c r="CN154">
        <v>0</v>
      </c>
      <c r="CO154">
        <v>0</v>
      </c>
      <c r="CP154">
        <v>0</v>
      </c>
      <c r="CQ154">
        <v>0</v>
      </c>
      <c r="CR154">
        <v>0</v>
      </c>
      <c r="CS154">
        <v>0</v>
      </c>
      <c r="CT154">
        <v>0</v>
      </c>
      <c r="CU154">
        <v>0</v>
      </c>
      <c r="CV154">
        <v>0</v>
      </c>
      <c r="CW154">
        <v>0</v>
      </c>
      <c r="CX154">
        <v>0</v>
      </c>
      <c r="CY154">
        <v>0</v>
      </c>
      <c r="CZ154">
        <v>0</v>
      </c>
      <c r="DA154">
        <v>0</v>
      </c>
      <c r="DB154">
        <v>0</v>
      </c>
      <c r="DC154">
        <v>0</v>
      </c>
      <c r="DD154">
        <v>0</v>
      </c>
      <c r="DE154">
        <v>0</v>
      </c>
      <c r="DF154">
        <v>0</v>
      </c>
      <c r="DG154">
        <v>0</v>
      </c>
      <c r="DH154">
        <v>0</v>
      </c>
      <c r="DI154">
        <v>0</v>
      </c>
      <c r="DJ154">
        <v>0</v>
      </c>
      <c r="DK154">
        <v>0</v>
      </c>
      <c r="DL154">
        <v>0</v>
      </c>
      <c r="DM154">
        <v>0</v>
      </c>
      <c r="DN154">
        <v>0</v>
      </c>
      <c r="DO154">
        <v>0</v>
      </c>
      <c r="DP154">
        <v>0</v>
      </c>
      <c r="DQ154">
        <v>0</v>
      </c>
      <c r="DR154">
        <v>0</v>
      </c>
      <c r="DS154">
        <v>0</v>
      </c>
      <c r="DT154">
        <v>0</v>
      </c>
      <c r="DU154">
        <v>0</v>
      </c>
      <c r="DV154">
        <v>0</v>
      </c>
      <c r="DW154">
        <v>0</v>
      </c>
      <c r="DX154">
        <v>0</v>
      </c>
      <c r="DY154">
        <v>0</v>
      </c>
      <c r="DZ154">
        <v>0</v>
      </c>
      <c r="EA154">
        <v>0</v>
      </c>
      <c r="EB154">
        <v>0</v>
      </c>
      <c r="EC154">
        <v>0</v>
      </c>
      <c r="ED154">
        <v>0</v>
      </c>
      <c r="EE154">
        <v>0</v>
      </c>
      <c r="EF154">
        <v>0</v>
      </c>
      <c r="EG154">
        <v>0</v>
      </c>
      <c r="EH154">
        <v>0</v>
      </c>
      <c r="EI154">
        <v>0</v>
      </c>
      <c r="EJ154">
        <v>0</v>
      </c>
      <c r="EK154">
        <v>0</v>
      </c>
      <c r="EL154">
        <v>0</v>
      </c>
      <c r="EM154">
        <v>0</v>
      </c>
      <c r="EN154">
        <v>0</v>
      </c>
      <c r="EO154">
        <v>0</v>
      </c>
      <c r="EP154">
        <v>0</v>
      </c>
      <c r="EQ154">
        <v>0</v>
      </c>
      <c r="ER154">
        <v>0</v>
      </c>
      <c r="ES154">
        <v>0</v>
      </c>
      <c r="ET154">
        <v>0</v>
      </c>
      <c r="EU154">
        <v>0</v>
      </c>
      <c r="EV154">
        <v>0</v>
      </c>
      <c r="EW154">
        <v>0</v>
      </c>
      <c r="EX154">
        <v>0</v>
      </c>
      <c r="EY154">
        <v>0</v>
      </c>
      <c r="EZ154">
        <v>0</v>
      </c>
      <c r="FA154">
        <v>0</v>
      </c>
      <c r="FB154">
        <v>0</v>
      </c>
      <c r="FC154">
        <v>0</v>
      </c>
      <c r="FD154">
        <v>0</v>
      </c>
      <c r="FE154">
        <v>0</v>
      </c>
      <c r="FF154">
        <v>0</v>
      </c>
      <c r="FG154">
        <v>0</v>
      </c>
      <c r="FH154">
        <v>0</v>
      </c>
      <c r="FI154">
        <v>0</v>
      </c>
    </row>
    <row r="155" spans="1:165" x14ac:dyDescent="0.25">
      <c r="A155">
        <v>1872</v>
      </c>
      <c r="B155">
        <v>95</v>
      </c>
      <c r="C155">
        <f t="shared" si="14"/>
        <v>294454259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9449288</v>
      </c>
      <c r="AI155">
        <v>9836518</v>
      </c>
      <c r="AJ155">
        <v>9968223</v>
      </c>
      <c r="AK155">
        <v>9762648</v>
      </c>
      <c r="AL155">
        <v>9281742</v>
      </c>
      <c r="AM155" s="1">
        <v>8999328</v>
      </c>
      <c r="AN155" s="1">
        <v>8961534</v>
      </c>
      <c r="AO155" s="1">
        <v>8974585</v>
      </c>
      <c r="AP155" s="1">
        <v>8802955</v>
      </c>
      <c r="AQ155" s="1">
        <v>8655315</v>
      </c>
      <c r="AR155" s="1">
        <v>8689738</v>
      </c>
      <c r="AS155" s="1">
        <v>9537533</v>
      </c>
      <c r="AT155" s="1">
        <v>9848554</v>
      </c>
      <c r="AU155" s="1">
        <v>9889127</v>
      </c>
      <c r="AV155" s="1">
        <v>9892023</v>
      </c>
      <c r="AW155" s="1">
        <v>10200000</v>
      </c>
      <c r="AX155" s="1">
        <v>10300000</v>
      </c>
      <c r="AY155" s="1">
        <v>10200000</v>
      </c>
      <c r="AZ155" s="1">
        <v>9780987</v>
      </c>
      <c r="BA155" s="1">
        <v>9797036</v>
      </c>
      <c r="BB155" s="1">
        <v>9969013</v>
      </c>
      <c r="BC155" s="1">
        <v>10300000</v>
      </c>
      <c r="BD155" s="1">
        <v>9667484</v>
      </c>
      <c r="BE155" s="1">
        <v>9919957</v>
      </c>
      <c r="BF155" s="1">
        <v>9570789</v>
      </c>
      <c r="BG155" s="1">
        <v>9799882</v>
      </c>
      <c r="BH155" s="1">
        <v>10400000</v>
      </c>
      <c r="BI155" s="1">
        <v>10800000</v>
      </c>
      <c r="BJ155" s="1">
        <v>11500000</v>
      </c>
      <c r="BK155" s="1">
        <v>11700000</v>
      </c>
      <c r="BL155" s="1">
        <v>0</v>
      </c>
      <c r="BM155" s="1">
        <v>0</v>
      </c>
      <c r="BN155" s="1">
        <v>0</v>
      </c>
      <c r="BO155" s="1">
        <v>0</v>
      </c>
      <c r="BP155" s="1">
        <v>0</v>
      </c>
      <c r="BQ155">
        <v>0</v>
      </c>
      <c r="BR155">
        <v>0</v>
      </c>
      <c r="BS155">
        <v>0</v>
      </c>
      <c r="BT155">
        <v>0</v>
      </c>
      <c r="BU155">
        <v>0</v>
      </c>
      <c r="BV155">
        <v>0</v>
      </c>
      <c r="BW155">
        <v>0</v>
      </c>
      <c r="BX155">
        <v>0</v>
      </c>
      <c r="BY155">
        <v>0</v>
      </c>
      <c r="BZ155">
        <v>0</v>
      </c>
      <c r="CA155">
        <v>0</v>
      </c>
      <c r="CB155">
        <v>0</v>
      </c>
      <c r="CC155">
        <v>0</v>
      </c>
      <c r="CD155">
        <v>0</v>
      </c>
      <c r="CE155">
        <v>0</v>
      </c>
      <c r="CF155">
        <v>0</v>
      </c>
      <c r="CG155">
        <v>0</v>
      </c>
      <c r="CH155">
        <v>0</v>
      </c>
      <c r="CI155">
        <v>0</v>
      </c>
      <c r="CJ155">
        <v>0</v>
      </c>
      <c r="CK155">
        <v>0</v>
      </c>
      <c r="CL155">
        <v>0</v>
      </c>
      <c r="CM155">
        <v>0</v>
      </c>
      <c r="CN155">
        <v>0</v>
      </c>
      <c r="CO155">
        <v>0</v>
      </c>
      <c r="CP155">
        <v>0</v>
      </c>
      <c r="CQ155">
        <v>0</v>
      </c>
      <c r="CR155">
        <v>0</v>
      </c>
      <c r="CS155">
        <v>0</v>
      </c>
      <c r="CT155">
        <v>0</v>
      </c>
      <c r="CU155">
        <v>0</v>
      </c>
      <c r="CV155">
        <v>0</v>
      </c>
      <c r="CW155">
        <v>0</v>
      </c>
      <c r="CX155">
        <v>0</v>
      </c>
      <c r="CY155">
        <v>0</v>
      </c>
      <c r="CZ155">
        <v>0</v>
      </c>
      <c r="DA155">
        <v>0</v>
      </c>
      <c r="DB155">
        <v>0</v>
      </c>
      <c r="DC155">
        <v>0</v>
      </c>
      <c r="DD155">
        <v>0</v>
      </c>
      <c r="DE155">
        <v>0</v>
      </c>
      <c r="DF155">
        <v>0</v>
      </c>
      <c r="DG155">
        <v>0</v>
      </c>
      <c r="DH155">
        <v>0</v>
      </c>
      <c r="DI155">
        <v>0</v>
      </c>
      <c r="DJ155">
        <v>0</v>
      </c>
      <c r="DK155">
        <v>0</v>
      </c>
      <c r="DL155">
        <v>0</v>
      </c>
      <c r="DM155">
        <v>0</v>
      </c>
      <c r="DN155">
        <v>0</v>
      </c>
      <c r="DO155">
        <v>0</v>
      </c>
      <c r="DP155">
        <v>0</v>
      </c>
      <c r="DQ155">
        <v>0</v>
      </c>
      <c r="DR155">
        <v>0</v>
      </c>
      <c r="DS155">
        <v>0</v>
      </c>
      <c r="DT155">
        <v>0</v>
      </c>
      <c r="DU155">
        <v>0</v>
      </c>
      <c r="DV155">
        <v>0</v>
      </c>
      <c r="DW155">
        <v>0</v>
      </c>
      <c r="DX155">
        <v>0</v>
      </c>
      <c r="DY155">
        <v>0</v>
      </c>
      <c r="DZ155">
        <v>0</v>
      </c>
      <c r="EA155">
        <v>0</v>
      </c>
      <c r="EB155">
        <v>0</v>
      </c>
      <c r="EC155">
        <v>0</v>
      </c>
      <c r="ED155">
        <v>0</v>
      </c>
      <c r="EE155">
        <v>0</v>
      </c>
      <c r="EF155">
        <v>0</v>
      </c>
      <c r="EG155">
        <v>0</v>
      </c>
      <c r="EH155">
        <v>0</v>
      </c>
      <c r="EI155">
        <v>0</v>
      </c>
      <c r="EJ155">
        <v>0</v>
      </c>
      <c r="EK155">
        <v>0</v>
      </c>
      <c r="EL155">
        <v>0</v>
      </c>
      <c r="EM155">
        <v>0</v>
      </c>
      <c r="EN155">
        <v>0</v>
      </c>
      <c r="EO155">
        <v>0</v>
      </c>
      <c r="EP155">
        <v>0</v>
      </c>
      <c r="EQ155">
        <v>0</v>
      </c>
      <c r="ER155">
        <v>0</v>
      </c>
      <c r="ES155">
        <v>0</v>
      </c>
      <c r="ET155">
        <v>0</v>
      </c>
      <c r="EU155">
        <v>0</v>
      </c>
      <c r="EV155">
        <v>0</v>
      </c>
      <c r="EW155">
        <v>0</v>
      </c>
      <c r="EX155">
        <v>0</v>
      </c>
      <c r="EY155">
        <v>0</v>
      </c>
      <c r="EZ155">
        <v>0</v>
      </c>
      <c r="FA155">
        <v>0</v>
      </c>
      <c r="FB155">
        <v>0</v>
      </c>
      <c r="FC155">
        <v>0</v>
      </c>
      <c r="FD155">
        <v>0</v>
      </c>
      <c r="FE155">
        <v>0</v>
      </c>
      <c r="FF155">
        <v>0</v>
      </c>
      <c r="FG155">
        <v>0</v>
      </c>
      <c r="FH155">
        <v>0</v>
      </c>
      <c r="FI155">
        <v>0</v>
      </c>
    </row>
    <row r="156" spans="1:165" x14ac:dyDescent="0.25">
      <c r="A156">
        <v>1877</v>
      </c>
      <c r="B156">
        <v>95</v>
      </c>
      <c r="C156">
        <f t="shared" si="14"/>
        <v>360500000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 s="1">
        <v>10600000</v>
      </c>
      <c r="AN156" s="1">
        <v>10600000</v>
      </c>
      <c r="AO156" s="1">
        <v>10600000</v>
      </c>
      <c r="AP156" s="1">
        <v>10400000</v>
      </c>
      <c r="AQ156" s="1">
        <v>10200000</v>
      </c>
      <c r="AR156" s="1">
        <v>10300000</v>
      </c>
      <c r="AS156" s="1">
        <v>11300000</v>
      </c>
      <c r="AT156" s="1">
        <v>11600000</v>
      </c>
      <c r="AU156" s="1">
        <v>11700000</v>
      </c>
      <c r="AV156" s="1">
        <v>11700000</v>
      </c>
      <c r="AW156" s="1">
        <v>12000000</v>
      </c>
      <c r="AX156" s="1">
        <v>12100000</v>
      </c>
      <c r="AY156" s="1">
        <v>12000000</v>
      </c>
      <c r="AZ156" s="1">
        <v>11600000</v>
      </c>
      <c r="BA156" s="1">
        <v>11600000</v>
      </c>
      <c r="BB156" s="1">
        <v>11800000</v>
      </c>
      <c r="BC156" s="1">
        <v>12100000</v>
      </c>
      <c r="BD156" s="1">
        <v>11400000</v>
      </c>
      <c r="BE156" s="1">
        <v>11700000</v>
      </c>
      <c r="BF156" s="1">
        <v>11300000</v>
      </c>
      <c r="BG156" s="1">
        <v>11600000</v>
      </c>
      <c r="BH156" s="1">
        <v>12300000</v>
      </c>
      <c r="BI156" s="1">
        <v>12800000</v>
      </c>
      <c r="BJ156" s="1">
        <v>13600000</v>
      </c>
      <c r="BK156" s="1">
        <v>13800000</v>
      </c>
      <c r="BL156" s="1">
        <v>13100000</v>
      </c>
      <c r="BM156" s="1">
        <v>13800000</v>
      </c>
      <c r="BN156" s="1">
        <v>14100000</v>
      </c>
      <c r="BO156" s="1">
        <v>14100000</v>
      </c>
      <c r="BP156" s="1">
        <v>14700000</v>
      </c>
      <c r="BQ156" s="1">
        <v>0</v>
      </c>
      <c r="BR156" s="1">
        <v>0</v>
      </c>
      <c r="BS156" s="1">
        <v>0</v>
      </c>
      <c r="BT156" s="1">
        <v>0</v>
      </c>
      <c r="BU156" s="1">
        <v>0</v>
      </c>
      <c r="BV156">
        <v>0</v>
      </c>
      <c r="BW156">
        <v>0</v>
      </c>
      <c r="BX156">
        <v>0</v>
      </c>
      <c r="BY156">
        <v>0</v>
      </c>
      <c r="BZ156">
        <v>0</v>
      </c>
      <c r="CA156">
        <v>0</v>
      </c>
      <c r="CB156">
        <v>0</v>
      </c>
      <c r="CC156">
        <v>0</v>
      </c>
      <c r="CD156">
        <v>0</v>
      </c>
      <c r="CE156">
        <v>0</v>
      </c>
      <c r="CF156">
        <v>0</v>
      </c>
      <c r="CG156">
        <v>0</v>
      </c>
      <c r="CH156">
        <v>0</v>
      </c>
      <c r="CI156">
        <v>0</v>
      </c>
      <c r="CJ156">
        <v>0</v>
      </c>
      <c r="CK156">
        <v>0</v>
      </c>
      <c r="CL156">
        <v>0</v>
      </c>
      <c r="CM156">
        <v>0</v>
      </c>
      <c r="CN156">
        <v>0</v>
      </c>
      <c r="CO156">
        <v>0</v>
      </c>
      <c r="CP156">
        <v>0</v>
      </c>
      <c r="CQ156">
        <v>0</v>
      </c>
      <c r="CR156">
        <v>0</v>
      </c>
      <c r="CS156">
        <v>0</v>
      </c>
      <c r="CT156">
        <v>0</v>
      </c>
      <c r="CU156">
        <v>0</v>
      </c>
      <c r="CV156">
        <v>0</v>
      </c>
      <c r="CW156">
        <v>0</v>
      </c>
      <c r="CX156">
        <v>0</v>
      </c>
      <c r="CY156">
        <v>0</v>
      </c>
      <c r="CZ156">
        <v>0</v>
      </c>
      <c r="DA156">
        <v>0</v>
      </c>
      <c r="DB156">
        <v>0</v>
      </c>
      <c r="DC156">
        <v>0</v>
      </c>
      <c r="DD156">
        <v>0</v>
      </c>
      <c r="DE156">
        <v>0</v>
      </c>
      <c r="DF156">
        <v>0</v>
      </c>
      <c r="DG156">
        <v>0</v>
      </c>
      <c r="DH156">
        <v>0</v>
      </c>
      <c r="DI156">
        <v>0</v>
      </c>
      <c r="DJ156">
        <v>0</v>
      </c>
      <c r="DK156">
        <v>0</v>
      </c>
      <c r="DL156">
        <v>0</v>
      </c>
      <c r="DM156">
        <v>0</v>
      </c>
      <c r="DN156">
        <v>0</v>
      </c>
      <c r="DO156">
        <v>0</v>
      </c>
      <c r="DP156">
        <v>0</v>
      </c>
      <c r="DQ156">
        <v>0</v>
      </c>
      <c r="DR156">
        <v>0</v>
      </c>
      <c r="DS156">
        <v>0</v>
      </c>
      <c r="DT156">
        <v>0</v>
      </c>
      <c r="DU156">
        <v>0</v>
      </c>
      <c r="DV156">
        <v>0</v>
      </c>
      <c r="DW156">
        <v>0</v>
      </c>
      <c r="DX156">
        <v>0</v>
      </c>
      <c r="DY156">
        <v>0</v>
      </c>
      <c r="DZ156">
        <v>0</v>
      </c>
      <c r="EA156">
        <v>0</v>
      </c>
      <c r="EB156">
        <v>0</v>
      </c>
      <c r="EC156">
        <v>0</v>
      </c>
      <c r="ED156">
        <v>0</v>
      </c>
      <c r="EE156">
        <v>0</v>
      </c>
      <c r="EF156">
        <v>0</v>
      </c>
      <c r="EG156">
        <v>0</v>
      </c>
      <c r="EH156">
        <v>0</v>
      </c>
      <c r="EI156">
        <v>0</v>
      </c>
      <c r="EJ156">
        <v>0</v>
      </c>
      <c r="EK156">
        <v>0</v>
      </c>
      <c r="EL156">
        <v>0</v>
      </c>
      <c r="EM156">
        <v>0</v>
      </c>
      <c r="EN156">
        <v>0</v>
      </c>
      <c r="EO156">
        <v>0</v>
      </c>
      <c r="EP156">
        <v>0</v>
      </c>
      <c r="EQ156">
        <v>0</v>
      </c>
      <c r="ER156">
        <v>0</v>
      </c>
      <c r="ES156">
        <v>0</v>
      </c>
      <c r="ET156">
        <v>0</v>
      </c>
      <c r="EU156">
        <v>0</v>
      </c>
      <c r="EV156">
        <v>0</v>
      </c>
      <c r="EW156">
        <v>0</v>
      </c>
      <c r="EX156">
        <v>0</v>
      </c>
      <c r="EY156">
        <v>0</v>
      </c>
      <c r="EZ156">
        <v>0</v>
      </c>
      <c r="FA156">
        <v>0</v>
      </c>
      <c r="FB156">
        <v>0</v>
      </c>
      <c r="FC156">
        <v>0</v>
      </c>
      <c r="FD156">
        <v>0</v>
      </c>
      <c r="FE156">
        <v>0</v>
      </c>
      <c r="FF156">
        <v>0</v>
      </c>
      <c r="FG156">
        <v>0</v>
      </c>
      <c r="FH156">
        <v>0</v>
      </c>
      <c r="FI156">
        <v>0</v>
      </c>
    </row>
    <row r="157" spans="1:165" x14ac:dyDescent="0.25">
      <c r="A157">
        <v>1882</v>
      </c>
      <c r="B157">
        <v>95</v>
      </c>
      <c r="C157">
        <f t="shared" si="14"/>
        <v>398400000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 s="1">
        <v>10600000</v>
      </c>
      <c r="AS157" s="1">
        <v>11600000</v>
      </c>
      <c r="AT157" s="1">
        <v>12000000</v>
      </c>
      <c r="AU157" s="1">
        <v>12000000</v>
      </c>
      <c r="AV157" s="1">
        <v>12000000</v>
      </c>
      <c r="AW157" s="1">
        <v>12400000</v>
      </c>
      <c r="AX157" s="1">
        <v>12500000</v>
      </c>
      <c r="AY157" s="1">
        <v>12400000</v>
      </c>
      <c r="AZ157" s="1">
        <v>11900000</v>
      </c>
      <c r="BA157" s="1">
        <v>11900000</v>
      </c>
      <c r="BB157" s="1">
        <v>12100000</v>
      </c>
      <c r="BC157" s="1">
        <v>12500000</v>
      </c>
      <c r="BD157" s="1">
        <v>11700000</v>
      </c>
      <c r="BE157" s="1">
        <v>12000000</v>
      </c>
      <c r="BF157" s="1">
        <v>11600000</v>
      </c>
      <c r="BG157" s="1">
        <v>11900000</v>
      </c>
      <c r="BH157" s="1">
        <v>12700000</v>
      </c>
      <c r="BI157" s="1">
        <v>13200000</v>
      </c>
      <c r="BJ157" s="1">
        <v>14000000</v>
      </c>
      <c r="BK157" s="1">
        <v>14200000</v>
      </c>
      <c r="BL157" s="1">
        <v>13500000</v>
      </c>
      <c r="BM157" s="1">
        <v>14200000</v>
      </c>
      <c r="BN157" s="1">
        <v>14500000</v>
      </c>
      <c r="BO157" s="1">
        <v>14500000</v>
      </c>
      <c r="BP157" s="1">
        <v>15200000</v>
      </c>
      <c r="BQ157" s="1">
        <v>15700000</v>
      </c>
      <c r="BR157" s="1">
        <v>16100000</v>
      </c>
      <c r="BS157" s="1">
        <v>16300000</v>
      </c>
      <c r="BT157" s="1">
        <v>16000000</v>
      </c>
      <c r="BU157" s="1">
        <v>17200000</v>
      </c>
      <c r="BV157" s="1">
        <v>0</v>
      </c>
      <c r="BW157" s="1">
        <v>0</v>
      </c>
      <c r="BX157" s="1">
        <v>0</v>
      </c>
      <c r="BY157" s="1">
        <v>0</v>
      </c>
      <c r="BZ157" s="1">
        <v>0</v>
      </c>
      <c r="CA157">
        <v>0</v>
      </c>
      <c r="CB157">
        <v>0</v>
      </c>
      <c r="CC157">
        <v>0</v>
      </c>
      <c r="CD157">
        <v>0</v>
      </c>
      <c r="CE157">
        <v>0</v>
      </c>
      <c r="CF157">
        <v>0</v>
      </c>
      <c r="CG157">
        <v>0</v>
      </c>
      <c r="CH157">
        <v>0</v>
      </c>
      <c r="CI157">
        <v>0</v>
      </c>
      <c r="CJ157">
        <v>0</v>
      </c>
      <c r="CK157">
        <v>0</v>
      </c>
      <c r="CL157">
        <v>0</v>
      </c>
      <c r="CM157">
        <v>0</v>
      </c>
      <c r="CN157">
        <v>0</v>
      </c>
      <c r="CO157">
        <v>0</v>
      </c>
      <c r="CP157">
        <v>0</v>
      </c>
      <c r="CQ157">
        <v>0</v>
      </c>
      <c r="CR157">
        <v>0</v>
      </c>
      <c r="CS157">
        <v>0</v>
      </c>
      <c r="CT157">
        <v>0</v>
      </c>
      <c r="CU157">
        <v>0</v>
      </c>
      <c r="CV157">
        <v>0</v>
      </c>
      <c r="CW157">
        <v>0</v>
      </c>
      <c r="CX157">
        <v>0</v>
      </c>
      <c r="CY157">
        <v>0</v>
      </c>
      <c r="CZ157">
        <v>0</v>
      </c>
      <c r="DA157">
        <v>0</v>
      </c>
      <c r="DB157">
        <v>0</v>
      </c>
      <c r="DC157">
        <v>0</v>
      </c>
      <c r="DD157">
        <v>0</v>
      </c>
      <c r="DE157">
        <v>0</v>
      </c>
      <c r="DF157">
        <v>0</v>
      </c>
      <c r="DG157">
        <v>0</v>
      </c>
      <c r="DH157">
        <v>0</v>
      </c>
      <c r="DI157">
        <v>0</v>
      </c>
      <c r="DJ157">
        <v>0</v>
      </c>
      <c r="DK157">
        <v>0</v>
      </c>
      <c r="DL157">
        <v>0</v>
      </c>
      <c r="DM157">
        <v>0</v>
      </c>
      <c r="DN157">
        <v>0</v>
      </c>
      <c r="DO157">
        <v>0</v>
      </c>
      <c r="DP157">
        <v>0</v>
      </c>
      <c r="DQ157">
        <v>0</v>
      </c>
      <c r="DR157">
        <v>0</v>
      </c>
      <c r="DS157">
        <v>0</v>
      </c>
      <c r="DT157">
        <v>0</v>
      </c>
      <c r="DU157">
        <v>0</v>
      </c>
      <c r="DV157">
        <v>0</v>
      </c>
      <c r="DW157">
        <v>0</v>
      </c>
      <c r="DX157">
        <v>0</v>
      </c>
      <c r="DY157">
        <v>0</v>
      </c>
      <c r="DZ157">
        <v>0</v>
      </c>
      <c r="EA157">
        <v>0</v>
      </c>
      <c r="EB157">
        <v>0</v>
      </c>
      <c r="EC157">
        <v>0</v>
      </c>
      <c r="ED157">
        <v>0</v>
      </c>
      <c r="EE157">
        <v>0</v>
      </c>
      <c r="EF157">
        <v>0</v>
      </c>
      <c r="EG157">
        <v>0</v>
      </c>
      <c r="EH157">
        <v>0</v>
      </c>
      <c r="EI157">
        <v>0</v>
      </c>
      <c r="EJ157">
        <v>0</v>
      </c>
      <c r="EK157">
        <v>0</v>
      </c>
      <c r="EL157">
        <v>0</v>
      </c>
      <c r="EM157">
        <v>0</v>
      </c>
      <c r="EN157">
        <v>0</v>
      </c>
      <c r="EO157">
        <v>0</v>
      </c>
      <c r="EP157">
        <v>0</v>
      </c>
      <c r="EQ157">
        <v>0</v>
      </c>
      <c r="ER157">
        <v>0</v>
      </c>
      <c r="ES157">
        <v>0</v>
      </c>
      <c r="ET157">
        <v>0</v>
      </c>
      <c r="EU157">
        <v>0</v>
      </c>
      <c r="EV157">
        <v>0</v>
      </c>
      <c r="EW157">
        <v>0</v>
      </c>
      <c r="EX157">
        <v>0</v>
      </c>
      <c r="EY157">
        <v>0</v>
      </c>
      <c r="EZ157">
        <v>0</v>
      </c>
      <c r="FA157">
        <v>0</v>
      </c>
      <c r="FB157">
        <v>0</v>
      </c>
      <c r="FC157">
        <v>0</v>
      </c>
      <c r="FD157">
        <v>0</v>
      </c>
      <c r="FE157">
        <v>0</v>
      </c>
      <c r="FF157">
        <v>0</v>
      </c>
      <c r="FG157">
        <v>0</v>
      </c>
      <c r="FH157">
        <v>0</v>
      </c>
      <c r="FI157">
        <v>0</v>
      </c>
    </row>
    <row r="158" spans="1:165" x14ac:dyDescent="0.25">
      <c r="A158">
        <v>1887</v>
      </c>
      <c r="B158">
        <v>95</v>
      </c>
      <c r="C158">
        <f t="shared" si="14"/>
        <v>515200000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 s="1">
        <v>14500000</v>
      </c>
      <c r="AX158" s="1">
        <v>14600000</v>
      </c>
      <c r="AY158" s="1">
        <v>14500000</v>
      </c>
      <c r="AZ158" s="1">
        <v>13900000</v>
      </c>
      <c r="BA158" s="1">
        <v>14000000</v>
      </c>
      <c r="BB158" s="1">
        <v>14200000</v>
      </c>
      <c r="BC158" s="1">
        <v>14600000</v>
      </c>
      <c r="BD158" s="1">
        <v>13800000</v>
      </c>
      <c r="BE158" s="1">
        <v>14100000</v>
      </c>
      <c r="BF158" s="1">
        <v>13600000</v>
      </c>
      <c r="BG158" s="1">
        <v>14000000</v>
      </c>
      <c r="BH158" s="1">
        <v>14800000</v>
      </c>
      <c r="BI158" s="1">
        <v>15500000</v>
      </c>
      <c r="BJ158" s="1">
        <v>16400000</v>
      </c>
      <c r="BK158" s="1">
        <v>16700000</v>
      </c>
      <c r="BL158" s="1">
        <v>15800000</v>
      </c>
      <c r="BM158" s="1">
        <v>16700000</v>
      </c>
      <c r="BN158" s="1">
        <v>17000000</v>
      </c>
      <c r="BO158" s="1">
        <v>17000000</v>
      </c>
      <c r="BP158" s="1">
        <v>17800000</v>
      </c>
      <c r="BQ158" s="1">
        <v>18400000</v>
      </c>
      <c r="BR158" s="1">
        <v>18800000</v>
      </c>
      <c r="BS158" s="1">
        <v>19100000</v>
      </c>
      <c r="BT158" s="1">
        <v>18800000</v>
      </c>
      <c r="BU158" s="1">
        <v>20100000</v>
      </c>
      <c r="BV158" s="1">
        <v>21200000</v>
      </c>
      <c r="BW158" s="1">
        <v>22300000</v>
      </c>
      <c r="BX158" s="1">
        <v>22200000</v>
      </c>
      <c r="BY158" s="1">
        <v>23400000</v>
      </c>
      <c r="BZ158" s="1">
        <v>27400000</v>
      </c>
      <c r="CA158" s="1">
        <v>0</v>
      </c>
      <c r="CB158" s="1">
        <v>0</v>
      </c>
      <c r="CC158" s="1">
        <v>0</v>
      </c>
      <c r="CD158" s="1">
        <v>0</v>
      </c>
      <c r="CE158" s="1">
        <v>0</v>
      </c>
      <c r="CF158">
        <v>0</v>
      </c>
      <c r="CG158">
        <v>0</v>
      </c>
      <c r="CH158">
        <v>0</v>
      </c>
      <c r="CI158">
        <v>0</v>
      </c>
      <c r="CJ158">
        <v>0</v>
      </c>
      <c r="CK158">
        <v>0</v>
      </c>
      <c r="CL158">
        <v>0</v>
      </c>
      <c r="CM158">
        <v>0</v>
      </c>
      <c r="CN158">
        <v>0</v>
      </c>
      <c r="CO158">
        <v>0</v>
      </c>
      <c r="CP158">
        <v>0</v>
      </c>
      <c r="CQ158">
        <v>0</v>
      </c>
      <c r="CR158">
        <v>0</v>
      </c>
      <c r="CS158">
        <v>0</v>
      </c>
      <c r="CT158">
        <v>0</v>
      </c>
      <c r="CU158">
        <v>0</v>
      </c>
      <c r="CV158">
        <v>0</v>
      </c>
      <c r="CW158">
        <v>0</v>
      </c>
      <c r="CX158">
        <v>0</v>
      </c>
      <c r="CY158">
        <v>0</v>
      </c>
      <c r="CZ158">
        <v>0</v>
      </c>
      <c r="DA158">
        <v>0</v>
      </c>
      <c r="DB158">
        <v>0</v>
      </c>
      <c r="DC158">
        <v>0</v>
      </c>
      <c r="DD158">
        <v>0</v>
      </c>
      <c r="DE158">
        <v>0</v>
      </c>
      <c r="DF158">
        <v>0</v>
      </c>
      <c r="DG158">
        <v>0</v>
      </c>
      <c r="DH158">
        <v>0</v>
      </c>
      <c r="DI158">
        <v>0</v>
      </c>
      <c r="DJ158">
        <v>0</v>
      </c>
      <c r="DK158">
        <v>0</v>
      </c>
      <c r="DL158">
        <v>0</v>
      </c>
      <c r="DM158">
        <v>0</v>
      </c>
      <c r="DN158">
        <v>0</v>
      </c>
      <c r="DO158">
        <v>0</v>
      </c>
      <c r="DP158">
        <v>0</v>
      </c>
      <c r="DQ158">
        <v>0</v>
      </c>
      <c r="DR158">
        <v>0</v>
      </c>
      <c r="DS158">
        <v>0</v>
      </c>
      <c r="DT158">
        <v>0</v>
      </c>
      <c r="DU158">
        <v>0</v>
      </c>
      <c r="DV158">
        <v>0</v>
      </c>
      <c r="DW158">
        <v>0</v>
      </c>
      <c r="DX158">
        <v>0</v>
      </c>
      <c r="DY158">
        <v>0</v>
      </c>
      <c r="DZ158">
        <v>0</v>
      </c>
      <c r="EA158">
        <v>0</v>
      </c>
      <c r="EB158">
        <v>0</v>
      </c>
      <c r="EC158">
        <v>0</v>
      </c>
      <c r="ED158">
        <v>0</v>
      </c>
      <c r="EE158">
        <v>0</v>
      </c>
      <c r="EF158">
        <v>0</v>
      </c>
      <c r="EG158">
        <v>0</v>
      </c>
      <c r="EH158">
        <v>0</v>
      </c>
      <c r="EI158">
        <v>0</v>
      </c>
      <c r="EJ158">
        <v>0</v>
      </c>
      <c r="EK158">
        <v>0</v>
      </c>
      <c r="EL158">
        <v>0</v>
      </c>
      <c r="EM158">
        <v>0</v>
      </c>
      <c r="EN158">
        <v>0</v>
      </c>
      <c r="EO158">
        <v>0</v>
      </c>
      <c r="EP158">
        <v>0</v>
      </c>
      <c r="EQ158">
        <v>0</v>
      </c>
      <c r="ER158">
        <v>0</v>
      </c>
      <c r="ES158">
        <v>0</v>
      </c>
      <c r="ET158">
        <v>0</v>
      </c>
      <c r="EU158">
        <v>0</v>
      </c>
      <c r="EV158">
        <v>0</v>
      </c>
      <c r="EW158">
        <v>0</v>
      </c>
      <c r="EX158">
        <v>0</v>
      </c>
      <c r="EY158">
        <v>0</v>
      </c>
      <c r="EZ158">
        <v>0</v>
      </c>
      <c r="FA158">
        <v>0</v>
      </c>
      <c r="FB158">
        <v>0</v>
      </c>
      <c r="FC158">
        <v>0</v>
      </c>
      <c r="FD158">
        <v>0</v>
      </c>
      <c r="FE158">
        <v>0</v>
      </c>
      <c r="FF158">
        <v>0</v>
      </c>
      <c r="FG158">
        <v>0</v>
      </c>
      <c r="FH158">
        <v>0</v>
      </c>
      <c r="FI158">
        <v>0</v>
      </c>
    </row>
    <row r="159" spans="1:165" x14ac:dyDescent="0.25">
      <c r="A159">
        <v>1892</v>
      </c>
      <c r="B159">
        <v>95</v>
      </c>
      <c r="C159">
        <f t="shared" si="14"/>
        <v>584200000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 s="1">
        <v>13100000</v>
      </c>
      <c r="BC159" s="1">
        <v>13500000</v>
      </c>
      <c r="BD159" s="1">
        <v>12700000</v>
      </c>
      <c r="BE159" s="1">
        <v>13000000</v>
      </c>
      <c r="BF159" s="1">
        <v>12600000</v>
      </c>
      <c r="BG159" s="1">
        <v>12900000</v>
      </c>
      <c r="BH159" s="1">
        <v>13700000</v>
      </c>
      <c r="BI159" s="1">
        <v>14300000</v>
      </c>
      <c r="BJ159" s="1">
        <v>15200000</v>
      </c>
      <c r="BK159" s="1">
        <v>15400000</v>
      </c>
      <c r="BL159" s="1">
        <v>14600000</v>
      </c>
      <c r="BM159" s="1">
        <v>15400000</v>
      </c>
      <c r="BN159" s="1">
        <v>15700000</v>
      </c>
      <c r="BO159" s="1">
        <v>15700000</v>
      </c>
      <c r="BP159" s="1">
        <v>16400000</v>
      </c>
      <c r="BQ159" s="1">
        <v>17000000</v>
      </c>
      <c r="BR159" s="1">
        <v>17400000</v>
      </c>
      <c r="BS159" s="1">
        <v>17600000</v>
      </c>
      <c r="BT159" s="1">
        <v>17300000</v>
      </c>
      <c r="BU159" s="1">
        <v>18500000</v>
      </c>
      <c r="BV159" s="1">
        <v>19600000</v>
      </c>
      <c r="BW159" s="1">
        <v>20500000</v>
      </c>
      <c r="BX159" s="1">
        <v>20500000</v>
      </c>
      <c r="BY159" s="1">
        <v>21600000</v>
      </c>
      <c r="BZ159" s="1">
        <v>25300000</v>
      </c>
      <c r="CA159" s="1">
        <v>28200000</v>
      </c>
      <c r="CB159" s="1">
        <v>30500000</v>
      </c>
      <c r="CC159" s="1">
        <v>32900000</v>
      </c>
      <c r="CD159" s="1">
        <v>37200000</v>
      </c>
      <c r="CE159" s="1">
        <v>45900000</v>
      </c>
      <c r="CF159" s="1">
        <v>0</v>
      </c>
      <c r="CG159" s="1">
        <v>0</v>
      </c>
      <c r="CH159" s="1">
        <v>0</v>
      </c>
      <c r="CI159" s="1">
        <v>0</v>
      </c>
      <c r="CJ159" s="1">
        <v>0</v>
      </c>
      <c r="CK159">
        <v>0</v>
      </c>
      <c r="CL159">
        <v>0</v>
      </c>
      <c r="CM159">
        <v>0</v>
      </c>
      <c r="CN159">
        <v>0</v>
      </c>
      <c r="CO159">
        <v>0</v>
      </c>
      <c r="CP159">
        <v>0</v>
      </c>
      <c r="CQ159">
        <v>0</v>
      </c>
      <c r="CR159">
        <v>0</v>
      </c>
      <c r="CS159">
        <v>0</v>
      </c>
      <c r="CT159">
        <v>0</v>
      </c>
      <c r="CU159">
        <v>0</v>
      </c>
      <c r="CV159">
        <v>0</v>
      </c>
      <c r="CW159">
        <v>0</v>
      </c>
      <c r="CX159">
        <v>0</v>
      </c>
      <c r="CY159">
        <v>0</v>
      </c>
      <c r="CZ159">
        <v>0</v>
      </c>
      <c r="DA159">
        <v>0</v>
      </c>
      <c r="DB159">
        <v>0</v>
      </c>
      <c r="DC159">
        <v>0</v>
      </c>
      <c r="DD159">
        <v>0</v>
      </c>
      <c r="DE159">
        <v>0</v>
      </c>
      <c r="DF159">
        <v>0</v>
      </c>
      <c r="DG159">
        <v>0</v>
      </c>
      <c r="DH159">
        <v>0</v>
      </c>
      <c r="DI159">
        <v>0</v>
      </c>
      <c r="DJ159">
        <v>0</v>
      </c>
      <c r="DK159">
        <v>0</v>
      </c>
      <c r="DL159">
        <v>0</v>
      </c>
      <c r="DM159">
        <v>0</v>
      </c>
      <c r="DN159">
        <v>0</v>
      </c>
      <c r="DO159">
        <v>0</v>
      </c>
      <c r="DP159">
        <v>0</v>
      </c>
      <c r="DQ159">
        <v>0</v>
      </c>
      <c r="DR159">
        <v>0</v>
      </c>
      <c r="DS159">
        <v>0</v>
      </c>
      <c r="DT159">
        <v>0</v>
      </c>
      <c r="DU159">
        <v>0</v>
      </c>
      <c r="DV159">
        <v>0</v>
      </c>
      <c r="DW159">
        <v>0</v>
      </c>
      <c r="DX159">
        <v>0</v>
      </c>
      <c r="DY159">
        <v>0</v>
      </c>
      <c r="DZ159">
        <v>0</v>
      </c>
      <c r="EA159">
        <v>0</v>
      </c>
      <c r="EB159">
        <v>0</v>
      </c>
      <c r="EC159">
        <v>0</v>
      </c>
      <c r="ED159">
        <v>0</v>
      </c>
      <c r="EE159">
        <v>0</v>
      </c>
      <c r="EF159">
        <v>0</v>
      </c>
      <c r="EG159">
        <v>0</v>
      </c>
      <c r="EH159">
        <v>0</v>
      </c>
      <c r="EI159">
        <v>0</v>
      </c>
      <c r="EJ159">
        <v>0</v>
      </c>
      <c r="EK159">
        <v>0</v>
      </c>
      <c r="EL159">
        <v>0</v>
      </c>
      <c r="EM159">
        <v>0</v>
      </c>
      <c r="EN159">
        <v>0</v>
      </c>
      <c r="EO159">
        <v>0</v>
      </c>
      <c r="EP159">
        <v>0</v>
      </c>
      <c r="EQ159">
        <v>0</v>
      </c>
      <c r="ER159">
        <v>0</v>
      </c>
      <c r="ES159">
        <v>0</v>
      </c>
      <c r="ET159">
        <v>0</v>
      </c>
      <c r="EU159">
        <v>0</v>
      </c>
      <c r="EV159">
        <v>0</v>
      </c>
      <c r="EW159">
        <v>0</v>
      </c>
      <c r="EX159">
        <v>0</v>
      </c>
      <c r="EY159">
        <v>0</v>
      </c>
      <c r="EZ159">
        <v>0</v>
      </c>
      <c r="FA159">
        <v>0</v>
      </c>
      <c r="FB159">
        <v>0</v>
      </c>
      <c r="FC159">
        <v>0</v>
      </c>
      <c r="FD159">
        <v>0</v>
      </c>
      <c r="FE159">
        <v>0</v>
      </c>
      <c r="FF159">
        <v>0</v>
      </c>
      <c r="FG159">
        <v>0</v>
      </c>
      <c r="FH159">
        <v>0</v>
      </c>
      <c r="FI159">
        <v>0</v>
      </c>
    </row>
    <row r="160" spans="1:165" x14ac:dyDescent="0.25">
      <c r="A160">
        <v>1897</v>
      </c>
      <c r="B160">
        <v>95</v>
      </c>
      <c r="C160">
        <f t="shared" si="14"/>
        <v>690900000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 s="1">
        <v>11200000</v>
      </c>
      <c r="BH160" s="1">
        <v>12000000</v>
      </c>
      <c r="BI160" s="1">
        <v>12500000</v>
      </c>
      <c r="BJ160" s="1">
        <v>13200000</v>
      </c>
      <c r="BK160" s="1">
        <v>13400000</v>
      </c>
      <c r="BL160" s="1">
        <v>12700000</v>
      </c>
      <c r="BM160" s="1">
        <v>13400000</v>
      </c>
      <c r="BN160" s="1">
        <v>13700000</v>
      </c>
      <c r="BO160" s="1">
        <v>13700000</v>
      </c>
      <c r="BP160" s="1">
        <v>14300000</v>
      </c>
      <c r="BQ160" s="1">
        <v>14800000</v>
      </c>
      <c r="BR160" s="1">
        <v>15200000</v>
      </c>
      <c r="BS160" s="1">
        <v>15400000</v>
      </c>
      <c r="BT160" s="1">
        <v>15100000</v>
      </c>
      <c r="BU160" s="1">
        <v>16200000</v>
      </c>
      <c r="BV160" s="1">
        <v>17100000</v>
      </c>
      <c r="BW160" s="1">
        <v>17900000</v>
      </c>
      <c r="BX160" s="1">
        <v>17900000</v>
      </c>
      <c r="BY160" s="1">
        <v>18900000</v>
      </c>
      <c r="BZ160" s="1">
        <v>22100000</v>
      </c>
      <c r="CA160" s="1">
        <v>24600000</v>
      </c>
      <c r="CB160" s="1">
        <v>26700000</v>
      </c>
      <c r="CC160" s="1">
        <v>28700000</v>
      </c>
      <c r="CD160" s="1">
        <v>32500000</v>
      </c>
      <c r="CE160" s="1">
        <v>40100000</v>
      </c>
      <c r="CF160" s="1">
        <v>37100000</v>
      </c>
      <c r="CG160" s="1">
        <v>39000000</v>
      </c>
      <c r="CH160" s="1">
        <v>45800000</v>
      </c>
      <c r="CI160" s="1">
        <v>56800000</v>
      </c>
      <c r="CJ160" s="1">
        <v>58900000</v>
      </c>
      <c r="CK160" s="1">
        <v>0</v>
      </c>
      <c r="CL160" s="1">
        <v>0</v>
      </c>
      <c r="CM160" s="1">
        <v>0</v>
      </c>
      <c r="CN160" s="1">
        <v>0</v>
      </c>
      <c r="CO160" s="1">
        <v>0</v>
      </c>
      <c r="CP160">
        <v>0</v>
      </c>
      <c r="CQ160">
        <v>0</v>
      </c>
      <c r="CR160">
        <v>0</v>
      </c>
      <c r="CS160">
        <v>0</v>
      </c>
      <c r="CT160">
        <v>0</v>
      </c>
      <c r="CU160">
        <v>0</v>
      </c>
      <c r="CV160">
        <v>0</v>
      </c>
      <c r="CW160">
        <v>0</v>
      </c>
      <c r="CX160">
        <v>0</v>
      </c>
      <c r="CY160">
        <v>0</v>
      </c>
      <c r="CZ160">
        <v>0</v>
      </c>
      <c r="DA160">
        <v>0</v>
      </c>
      <c r="DB160">
        <v>0</v>
      </c>
      <c r="DC160">
        <v>0</v>
      </c>
      <c r="DD160">
        <v>0</v>
      </c>
      <c r="DE160">
        <v>0</v>
      </c>
      <c r="DF160">
        <v>0</v>
      </c>
      <c r="DG160">
        <v>0</v>
      </c>
      <c r="DH160">
        <v>0</v>
      </c>
      <c r="DI160">
        <v>0</v>
      </c>
      <c r="DJ160">
        <v>0</v>
      </c>
      <c r="DK160">
        <v>0</v>
      </c>
      <c r="DL160">
        <v>0</v>
      </c>
      <c r="DM160">
        <v>0</v>
      </c>
      <c r="DN160">
        <v>0</v>
      </c>
      <c r="DO160">
        <v>0</v>
      </c>
      <c r="DP160">
        <v>0</v>
      </c>
      <c r="DQ160">
        <v>0</v>
      </c>
      <c r="DR160">
        <v>0</v>
      </c>
      <c r="DS160">
        <v>0</v>
      </c>
      <c r="DT160">
        <v>0</v>
      </c>
      <c r="DU160">
        <v>0</v>
      </c>
      <c r="DV160">
        <v>0</v>
      </c>
      <c r="DW160">
        <v>0</v>
      </c>
      <c r="DX160">
        <v>0</v>
      </c>
      <c r="DY160">
        <v>0</v>
      </c>
      <c r="DZ160">
        <v>0</v>
      </c>
      <c r="EA160">
        <v>0</v>
      </c>
      <c r="EB160">
        <v>0</v>
      </c>
      <c r="EC160">
        <v>0</v>
      </c>
      <c r="ED160">
        <v>0</v>
      </c>
      <c r="EE160">
        <v>0</v>
      </c>
      <c r="EF160">
        <v>0</v>
      </c>
      <c r="EG160">
        <v>0</v>
      </c>
      <c r="EH160">
        <v>0</v>
      </c>
      <c r="EI160">
        <v>0</v>
      </c>
      <c r="EJ160">
        <v>0</v>
      </c>
      <c r="EK160">
        <v>0</v>
      </c>
      <c r="EL160">
        <v>0</v>
      </c>
      <c r="EM160">
        <v>0</v>
      </c>
      <c r="EN160">
        <v>0</v>
      </c>
      <c r="EO160">
        <v>0</v>
      </c>
      <c r="EP160">
        <v>0</v>
      </c>
      <c r="EQ160">
        <v>0</v>
      </c>
      <c r="ER160">
        <v>0</v>
      </c>
      <c r="ES160">
        <v>0</v>
      </c>
      <c r="ET160">
        <v>0</v>
      </c>
      <c r="EU160">
        <v>0</v>
      </c>
      <c r="EV160">
        <v>0</v>
      </c>
      <c r="EW160">
        <v>0</v>
      </c>
      <c r="EX160">
        <v>0</v>
      </c>
      <c r="EY160">
        <v>0</v>
      </c>
      <c r="EZ160">
        <v>0</v>
      </c>
      <c r="FA160">
        <v>0</v>
      </c>
      <c r="FB160">
        <v>0</v>
      </c>
      <c r="FC160">
        <v>0</v>
      </c>
      <c r="FD160">
        <v>0</v>
      </c>
      <c r="FE160">
        <v>0</v>
      </c>
      <c r="FF160">
        <v>0</v>
      </c>
      <c r="FG160">
        <v>0</v>
      </c>
      <c r="FH160">
        <v>0</v>
      </c>
      <c r="FI160">
        <v>0</v>
      </c>
    </row>
    <row r="161" spans="1:165" x14ac:dyDescent="0.25">
      <c r="A161">
        <v>1902</v>
      </c>
      <c r="B161">
        <v>95</v>
      </c>
      <c r="C161">
        <f t="shared" si="14"/>
        <v>888200000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  <c r="BI161">
        <v>0</v>
      </c>
      <c r="BJ161">
        <v>0</v>
      </c>
      <c r="BK161">
        <v>0</v>
      </c>
      <c r="BL161" s="1">
        <v>11800000</v>
      </c>
      <c r="BM161" s="1">
        <v>12400000</v>
      </c>
      <c r="BN161" s="1">
        <v>12700000</v>
      </c>
      <c r="BO161" s="1">
        <v>12700000</v>
      </c>
      <c r="BP161" s="1">
        <v>13300000</v>
      </c>
      <c r="BQ161" s="1">
        <v>13800000</v>
      </c>
      <c r="BR161" s="1">
        <v>14100000</v>
      </c>
      <c r="BS161" s="1">
        <v>14200000</v>
      </c>
      <c r="BT161" s="1">
        <v>14000000</v>
      </c>
      <c r="BU161" s="1">
        <v>15000000</v>
      </c>
      <c r="BV161" s="1">
        <v>15800000</v>
      </c>
      <c r="BW161" s="1">
        <v>16600000</v>
      </c>
      <c r="BX161" s="1">
        <v>16600000</v>
      </c>
      <c r="BY161" s="1">
        <v>17500000</v>
      </c>
      <c r="BZ161" s="1">
        <v>20500000</v>
      </c>
      <c r="CA161" s="1">
        <v>22800000</v>
      </c>
      <c r="CB161" s="1">
        <v>24700000</v>
      </c>
      <c r="CC161" s="1">
        <v>26600000</v>
      </c>
      <c r="CD161" s="1">
        <v>30100000</v>
      </c>
      <c r="CE161" s="1">
        <v>37100000</v>
      </c>
      <c r="CF161" s="1">
        <v>34400000</v>
      </c>
      <c r="CG161" s="1">
        <v>36100000</v>
      </c>
      <c r="CH161" s="1">
        <v>42500000</v>
      </c>
      <c r="CI161" s="1">
        <v>52700000</v>
      </c>
      <c r="CJ161" s="1">
        <v>54700000</v>
      </c>
      <c r="CK161" s="1">
        <v>55400000</v>
      </c>
      <c r="CL161" s="1">
        <v>57100000</v>
      </c>
      <c r="CM161" s="1">
        <v>60200000</v>
      </c>
      <c r="CN161" s="1">
        <v>63000000</v>
      </c>
      <c r="CO161" s="1">
        <v>69800000</v>
      </c>
      <c r="CP161" s="1">
        <v>0</v>
      </c>
      <c r="CQ161" s="1">
        <v>0</v>
      </c>
      <c r="CR161" s="1">
        <v>0</v>
      </c>
      <c r="CS161" s="1">
        <v>0</v>
      </c>
      <c r="CT161" s="1">
        <v>0</v>
      </c>
      <c r="CU161">
        <v>0</v>
      </c>
      <c r="CV161">
        <v>0</v>
      </c>
      <c r="CW161">
        <v>0</v>
      </c>
      <c r="CX161">
        <v>0</v>
      </c>
      <c r="CY161">
        <v>0</v>
      </c>
      <c r="CZ161">
        <v>0</v>
      </c>
      <c r="DA161">
        <v>0</v>
      </c>
      <c r="DB161">
        <v>0</v>
      </c>
      <c r="DC161">
        <v>0</v>
      </c>
      <c r="DD161">
        <v>0</v>
      </c>
      <c r="DE161">
        <v>0</v>
      </c>
      <c r="DF161" s="1">
        <v>0</v>
      </c>
      <c r="DG161">
        <v>0</v>
      </c>
      <c r="DH161">
        <v>0</v>
      </c>
      <c r="DI161">
        <v>0</v>
      </c>
      <c r="DJ161">
        <v>0</v>
      </c>
      <c r="DK161">
        <v>0</v>
      </c>
      <c r="DL161">
        <v>0</v>
      </c>
      <c r="DM161">
        <v>0</v>
      </c>
      <c r="DN161">
        <v>0</v>
      </c>
      <c r="DO161">
        <v>0</v>
      </c>
      <c r="DP161">
        <v>0</v>
      </c>
      <c r="DQ161">
        <v>0</v>
      </c>
      <c r="DR161">
        <v>0</v>
      </c>
      <c r="DS161">
        <v>0</v>
      </c>
      <c r="DT161">
        <v>0</v>
      </c>
      <c r="DU161">
        <v>0</v>
      </c>
      <c r="DV161">
        <v>0</v>
      </c>
      <c r="DW161">
        <v>0</v>
      </c>
      <c r="DX161">
        <v>0</v>
      </c>
      <c r="DY161">
        <v>0</v>
      </c>
      <c r="DZ161">
        <v>0</v>
      </c>
      <c r="EA161">
        <v>0</v>
      </c>
      <c r="EB161">
        <v>0</v>
      </c>
      <c r="EC161">
        <v>0</v>
      </c>
      <c r="ED161">
        <v>0</v>
      </c>
      <c r="EE161">
        <v>0</v>
      </c>
      <c r="EF161">
        <v>0</v>
      </c>
      <c r="EG161">
        <v>0</v>
      </c>
      <c r="EH161">
        <v>0</v>
      </c>
      <c r="EI161">
        <v>0</v>
      </c>
      <c r="EJ161">
        <v>0</v>
      </c>
      <c r="EK161">
        <v>0</v>
      </c>
      <c r="EL161">
        <v>0</v>
      </c>
      <c r="EM161">
        <v>0</v>
      </c>
      <c r="EN161">
        <v>0</v>
      </c>
      <c r="EO161">
        <v>0</v>
      </c>
      <c r="EP161">
        <v>0</v>
      </c>
      <c r="EQ161">
        <v>0</v>
      </c>
      <c r="ER161">
        <v>0</v>
      </c>
      <c r="ES161">
        <v>0</v>
      </c>
      <c r="ET161">
        <v>0</v>
      </c>
      <c r="EU161">
        <v>0</v>
      </c>
      <c r="EV161">
        <v>0</v>
      </c>
      <c r="EW161">
        <v>0</v>
      </c>
      <c r="EX161">
        <v>0</v>
      </c>
      <c r="EY161">
        <v>0</v>
      </c>
      <c r="EZ161">
        <v>0</v>
      </c>
      <c r="FA161">
        <v>0</v>
      </c>
      <c r="FB161">
        <v>0</v>
      </c>
      <c r="FC161">
        <v>0</v>
      </c>
      <c r="FD161">
        <v>0</v>
      </c>
      <c r="FE161">
        <v>0</v>
      </c>
      <c r="FF161">
        <v>0</v>
      </c>
      <c r="FG161">
        <v>0</v>
      </c>
      <c r="FH161">
        <v>0</v>
      </c>
      <c r="FI161">
        <v>0</v>
      </c>
    </row>
    <row r="162" spans="1:165" x14ac:dyDescent="0.25">
      <c r="A162">
        <v>1907</v>
      </c>
      <c r="B162">
        <v>95</v>
      </c>
      <c r="C162">
        <f t="shared" si="14"/>
        <v>1120200000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  <c r="BI162">
        <v>0</v>
      </c>
      <c r="BJ162">
        <v>0</v>
      </c>
      <c r="BK162">
        <v>0</v>
      </c>
      <c r="BL162">
        <v>0</v>
      </c>
      <c r="BM162">
        <v>0</v>
      </c>
      <c r="BN162">
        <v>0</v>
      </c>
      <c r="BO162">
        <v>0</v>
      </c>
      <c r="BP162">
        <v>0</v>
      </c>
      <c r="BQ162" s="1">
        <v>13400000</v>
      </c>
      <c r="BR162" s="1">
        <v>13700000</v>
      </c>
      <c r="BS162" s="1">
        <v>13800000</v>
      </c>
      <c r="BT162" s="1">
        <v>13600000</v>
      </c>
      <c r="BU162" s="1">
        <v>14600000</v>
      </c>
      <c r="BV162" s="1">
        <v>15400000</v>
      </c>
      <c r="BW162" s="1">
        <v>16100000</v>
      </c>
      <c r="BX162" s="1">
        <v>16100000</v>
      </c>
      <c r="BY162" s="1">
        <v>17000000</v>
      </c>
      <c r="BZ162" s="1">
        <v>19900000</v>
      </c>
      <c r="CA162" s="1">
        <v>22100000</v>
      </c>
      <c r="CB162" s="1">
        <v>24000000</v>
      </c>
      <c r="CC162" s="1">
        <v>25900000</v>
      </c>
      <c r="CD162" s="1">
        <v>29300000</v>
      </c>
      <c r="CE162" s="1">
        <v>36100000</v>
      </c>
      <c r="CF162" s="1">
        <v>33400000</v>
      </c>
      <c r="CG162" s="1">
        <v>35100000</v>
      </c>
      <c r="CH162" s="1">
        <v>41300000</v>
      </c>
      <c r="CI162" s="1">
        <v>51200000</v>
      </c>
      <c r="CJ162" s="1">
        <v>53100000</v>
      </c>
      <c r="CK162" s="1">
        <v>53800000</v>
      </c>
      <c r="CL162" s="1">
        <v>55500000</v>
      </c>
      <c r="CM162" s="1">
        <v>58500000</v>
      </c>
      <c r="CN162" s="1">
        <v>61300000</v>
      </c>
      <c r="CO162" s="1">
        <v>67800000</v>
      </c>
      <c r="CP162" s="1">
        <v>73000000</v>
      </c>
      <c r="CQ162" s="1">
        <v>65500000</v>
      </c>
      <c r="CR162" s="1">
        <v>62800000</v>
      </c>
      <c r="CS162" s="1">
        <v>59600000</v>
      </c>
      <c r="CT162" s="1">
        <v>57300000</v>
      </c>
      <c r="CU162" s="1">
        <v>0</v>
      </c>
      <c r="CV162" s="1">
        <v>0</v>
      </c>
      <c r="CW162" s="1">
        <v>0</v>
      </c>
      <c r="CX162" s="1">
        <v>0</v>
      </c>
      <c r="CY162" s="1">
        <v>0</v>
      </c>
      <c r="CZ162">
        <v>0</v>
      </c>
      <c r="DA162">
        <v>0</v>
      </c>
      <c r="DB162">
        <v>0</v>
      </c>
      <c r="DC162">
        <v>0</v>
      </c>
      <c r="DD162">
        <v>0</v>
      </c>
      <c r="DE162">
        <v>0</v>
      </c>
      <c r="DF162" s="1">
        <v>0</v>
      </c>
      <c r="DG162" s="1">
        <v>0</v>
      </c>
      <c r="DH162" s="1">
        <v>0</v>
      </c>
      <c r="DI162" s="1">
        <v>0</v>
      </c>
      <c r="DJ162" s="1">
        <v>0</v>
      </c>
      <c r="DK162" s="1">
        <v>0</v>
      </c>
      <c r="DL162">
        <v>0</v>
      </c>
      <c r="DM162">
        <v>0</v>
      </c>
      <c r="DN162">
        <v>0</v>
      </c>
      <c r="DO162">
        <v>0</v>
      </c>
      <c r="DP162">
        <v>0</v>
      </c>
      <c r="DQ162">
        <v>0</v>
      </c>
      <c r="DR162">
        <v>0</v>
      </c>
      <c r="DS162">
        <v>0</v>
      </c>
      <c r="DT162">
        <v>0</v>
      </c>
      <c r="DU162">
        <v>0</v>
      </c>
      <c r="DV162">
        <v>0</v>
      </c>
      <c r="DW162">
        <v>0</v>
      </c>
      <c r="DX162">
        <v>0</v>
      </c>
      <c r="DY162">
        <v>0</v>
      </c>
      <c r="DZ162">
        <v>0</v>
      </c>
      <c r="EA162">
        <v>0</v>
      </c>
      <c r="EB162">
        <v>0</v>
      </c>
      <c r="EC162">
        <v>0</v>
      </c>
      <c r="ED162">
        <v>0</v>
      </c>
      <c r="EE162">
        <v>0</v>
      </c>
      <c r="EF162">
        <v>0</v>
      </c>
      <c r="EG162">
        <v>0</v>
      </c>
      <c r="EH162">
        <v>0</v>
      </c>
      <c r="EI162">
        <v>0</v>
      </c>
      <c r="EJ162">
        <v>0</v>
      </c>
      <c r="EK162">
        <v>0</v>
      </c>
      <c r="EL162">
        <v>0</v>
      </c>
      <c r="EM162">
        <v>0</v>
      </c>
      <c r="EN162">
        <v>0</v>
      </c>
      <c r="EO162">
        <v>0</v>
      </c>
      <c r="EP162">
        <v>0</v>
      </c>
      <c r="EQ162">
        <v>0</v>
      </c>
      <c r="ER162">
        <v>0</v>
      </c>
      <c r="ES162">
        <v>0</v>
      </c>
      <c r="ET162">
        <v>0</v>
      </c>
      <c r="EU162">
        <v>0</v>
      </c>
      <c r="EV162">
        <v>0</v>
      </c>
      <c r="EW162">
        <v>0</v>
      </c>
      <c r="EX162">
        <v>0</v>
      </c>
      <c r="EY162">
        <v>0</v>
      </c>
      <c r="EZ162">
        <v>0</v>
      </c>
      <c r="FA162">
        <v>0</v>
      </c>
      <c r="FB162">
        <v>0</v>
      </c>
      <c r="FC162">
        <v>0</v>
      </c>
      <c r="FD162">
        <v>0</v>
      </c>
      <c r="FE162">
        <v>0</v>
      </c>
      <c r="FF162">
        <v>0</v>
      </c>
      <c r="FG162">
        <v>0</v>
      </c>
      <c r="FH162">
        <v>0</v>
      </c>
      <c r="FI162">
        <v>0</v>
      </c>
    </row>
    <row r="163" spans="1:165" x14ac:dyDescent="0.25">
      <c r="A163">
        <v>1912</v>
      </c>
      <c r="B163">
        <v>95</v>
      </c>
      <c r="C163">
        <f t="shared" si="14"/>
        <v>1128200000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  <c r="BI163">
        <v>0</v>
      </c>
      <c r="BJ163">
        <v>0</v>
      </c>
      <c r="BK163">
        <v>0</v>
      </c>
      <c r="BL163">
        <v>0</v>
      </c>
      <c r="BM163">
        <v>0</v>
      </c>
      <c r="BN163">
        <v>0</v>
      </c>
      <c r="BO163">
        <v>0</v>
      </c>
      <c r="BP163">
        <v>0</v>
      </c>
      <c r="BQ163">
        <v>0</v>
      </c>
      <c r="BR163">
        <v>0</v>
      </c>
      <c r="BS163">
        <v>0</v>
      </c>
      <c r="BT163">
        <v>0</v>
      </c>
      <c r="BU163">
        <v>0</v>
      </c>
      <c r="BV163" s="1">
        <v>13100000</v>
      </c>
      <c r="BW163" s="1">
        <v>13700000</v>
      </c>
      <c r="BX163" s="1">
        <v>13700000</v>
      </c>
      <c r="BY163" s="1">
        <v>14400000</v>
      </c>
      <c r="BZ163" s="1">
        <v>16900000</v>
      </c>
      <c r="CA163" s="1">
        <v>18800000</v>
      </c>
      <c r="CB163" s="1">
        <v>20400000</v>
      </c>
      <c r="CC163" s="1">
        <v>22000000</v>
      </c>
      <c r="CD163" s="1">
        <v>24900000</v>
      </c>
      <c r="CE163" s="1">
        <v>30600000</v>
      </c>
      <c r="CF163" s="1">
        <v>28400000</v>
      </c>
      <c r="CG163" s="1">
        <v>29800000</v>
      </c>
      <c r="CH163" s="1">
        <v>35100000</v>
      </c>
      <c r="CI163" s="1">
        <v>43500000</v>
      </c>
      <c r="CJ163" s="1">
        <v>45100000</v>
      </c>
      <c r="CK163" s="1">
        <v>45800000</v>
      </c>
      <c r="CL163" s="1">
        <v>47200000</v>
      </c>
      <c r="CM163" s="1">
        <v>49700000</v>
      </c>
      <c r="CN163" s="1">
        <v>52100000</v>
      </c>
      <c r="CO163" s="1">
        <v>57600000</v>
      </c>
      <c r="CP163" s="1">
        <v>62100000</v>
      </c>
      <c r="CQ163" s="1">
        <v>55700000</v>
      </c>
      <c r="CR163" s="1">
        <v>53400000</v>
      </c>
      <c r="CS163" s="1">
        <v>50700000</v>
      </c>
      <c r="CT163" s="1">
        <v>48700000</v>
      </c>
      <c r="CU163" s="1">
        <v>47400000</v>
      </c>
      <c r="CV163" s="1">
        <v>49400000</v>
      </c>
      <c r="CW163" s="1">
        <v>50100000</v>
      </c>
      <c r="CX163" s="1">
        <v>47100000</v>
      </c>
      <c r="CY163" s="1">
        <v>40800000</v>
      </c>
      <c r="CZ163" s="1">
        <v>0</v>
      </c>
      <c r="DA163" s="1">
        <v>0</v>
      </c>
      <c r="DB163" s="1">
        <v>0</v>
      </c>
      <c r="DC163" s="1">
        <v>0</v>
      </c>
      <c r="DD163" s="1">
        <v>0</v>
      </c>
      <c r="DE163" s="1">
        <v>0</v>
      </c>
      <c r="DF163" s="1">
        <v>0</v>
      </c>
      <c r="DG163" s="1">
        <v>0</v>
      </c>
      <c r="DH163" s="1">
        <v>0</v>
      </c>
      <c r="DI163" s="1">
        <v>0</v>
      </c>
      <c r="DJ163" s="1">
        <v>0</v>
      </c>
      <c r="DK163" s="1">
        <v>0</v>
      </c>
      <c r="DL163" s="1">
        <v>0</v>
      </c>
      <c r="DM163" s="1">
        <v>0</v>
      </c>
      <c r="DN163" s="1">
        <v>0</v>
      </c>
      <c r="DO163" s="1">
        <v>0</v>
      </c>
      <c r="DP163" s="1">
        <v>0</v>
      </c>
      <c r="DQ163" s="1">
        <v>0</v>
      </c>
      <c r="DR163" s="1">
        <v>0</v>
      </c>
      <c r="DS163" s="1">
        <v>0</v>
      </c>
      <c r="DT163" s="1">
        <v>0</v>
      </c>
      <c r="DU163" s="1">
        <v>0</v>
      </c>
      <c r="DV163">
        <v>0</v>
      </c>
      <c r="DW163">
        <v>0</v>
      </c>
      <c r="DX163">
        <v>0</v>
      </c>
      <c r="DY163">
        <v>0</v>
      </c>
      <c r="DZ163">
        <v>0</v>
      </c>
      <c r="EA163">
        <v>0</v>
      </c>
      <c r="EB163">
        <v>0</v>
      </c>
      <c r="EC163">
        <v>0</v>
      </c>
      <c r="ED163">
        <v>0</v>
      </c>
      <c r="EE163">
        <v>0</v>
      </c>
      <c r="EF163">
        <v>0</v>
      </c>
      <c r="EG163">
        <v>0</v>
      </c>
      <c r="EH163">
        <v>0</v>
      </c>
      <c r="EI163">
        <v>0</v>
      </c>
      <c r="EJ163">
        <v>0</v>
      </c>
      <c r="EK163">
        <v>0</v>
      </c>
      <c r="EL163">
        <v>0</v>
      </c>
      <c r="EM163">
        <v>0</v>
      </c>
      <c r="EN163">
        <v>0</v>
      </c>
      <c r="EO163">
        <v>0</v>
      </c>
      <c r="EP163">
        <v>0</v>
      </c>
      <c r="EQ163">
        <v>0</v>
      </c>
      <c r="ER163">
        <v>0</v>
      </c>
      <c r="ES163">
        <v>0</v>
      </c>
      <c r="ET163">
        <v>0</v>
      </c>
      <c r="EU163">
        <v>0</v>
      </c>
      <c r="EV163">
        <v>0</v>
      </c>
      <c r="EW163">
        <v>0</v>
      </c>
      <c r="EX163">
        <v>0</v>
      </c>
      <c r="EY163">
        <v>0</v>
      </c>
      <c r="EZ163">
        <v>0</v>
      </c>
      <c r="FA163">
        <v>0</v>
      </c>
      <c r="FB163">
        <v>0</v>
      </c>
      <c r="FC163">
        <v>0</v>
      </c>
      <c r="FD163">
        <v>0</v>
      </c>
      <c r="FE163">
        <v>0</v>
      </c>
      <c r="FF163">
        <v>0</v>
      </c>
      <c r="FG163">
        <v>0</v>
      </c>
      <c r="FH163">
        <v>0</v>
      </c>
      <c r="FI163">
        <v>0</v>
      </c>
    </row>
    <row r="164" spans="1:165" x14ac:dyDescent="0.25">
      <c r="A164">
        <v>1922</v>
      </c>
      <c r="B164">
        <v>95</v>
      </c>
      <c r="C164">
        <f t="shared" si="14"/>
        <v>1669000000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  <c r="BI164">
        <v>0</v>
      </c>
      <c r="BJ164">
        <v>0</v>
      </c>
      <c r="BK164">
        <v>0</v>
      </c>
      <c r="BL164">
        <v>0</v>
      </c>
      <c r="BM164">
        <v>0</v>
      </c>
      <c r="BN164">
        <v>0</v>
      </c>
      <c r="BO164">
        <v>0</v>
      </c>
      <c r="BP164">
        <v>0</v>
      </c>
      <c r="BQ164">
        <v>0</v>
      </c>
      <c r="BR164">
        <v>0</v>
      </c>
      <c r="BS164">
        <v>0</v>
      </c>
      <c r="BT164">
        <v>0</v>
      </c>
      <c r="BU164">
        <v>0</v>
      </c>
      <c r="BV164">
        <v>0</v>
      </c>
      <c r="BW164">
        <v>0</v>
      </c>
      <c r="BX164">
        <v>0</v>
      </c>
      <c r="BY164">
        <v>0</v>
      </c>
      <c r="BZ164">
        <v>0</v>
      </c>
      <c r="CA164">
        <v>0</v>
      </c>
      <c r="CB164">
        <v>0</v>
      </c>
      <c r="CC164">
        <v>0</v>
      </c>
      <c r="CD164">
        <v>0</v>
      </c>
      <c r="CE164">
        <v>0</v>
      </c>
      <c r="CF164" s="1">
        <v>20000000</v>
      </c>
      <c r="CG164" s="1">
        <v>20900000</v>
      </c>
      <c r="CH164" s="1">
        <v>24600000</v>
      </c>
      <c r="CI164" s="1">
        <v>30600000</v>
      </c>
      <c r="CJ164" s="1">
        <v>31700000</v>
      </c>
      <c r="CK164" s="1">
        <v>32200000</v>
      </c>
      <c r="CL164" s="1">
        <v>33200000</v>
      </c>
      <c r="CM164" s="1">
        <v>34900000</v>
      </c>
      <c r="CN164" s="1">
        <v>36600000</v>
      </c>
      <c r="CO164" s="1">
        <v>40500000</v>
      </c>
      <c r="CP164" s="1">
        <v>43600000</v>
      </c>
      <c r="CQ164" s="1">
        <v>39100000</v>
      </c>
      <c r="CR164" s="1">
        <v>37500000</v>
      </c>
      <c r="CS164" s="1">
        <v>35700000</v>
      </c>
      <c r="CT164" s="1">
        <v>34300000</v>
      </c>
      <c r="CU164" s="1">
        <v>33300000</v>
      </c>
      <c r="CV164" s="1">
        <v>34700000</v>
      </c>
      <c r="CW164" s="1">
        <v>35200000</v>
      </c>
      <c r="CX164" s="1">
        <v>33200000</v>
      </c>
      <c r="CY164" s="1">
        <v>28700000</v>
      </c>
      <c r="CZ164" s="1">
        <v>39000000</v>
      </c>
      <c r="DA164" s="1">
        <v>45900000</v>
      </c>
      <c r="DB164" s="1">
        <v>48800000</v>
      </c>
      <c r="DC164" s="1">
        <v>48800000</v>
      </c>
      <c r="DD164" s="1">
        <v>58100000</v>
      </c>
      <c r="DE164" s="1">
        <v>84900000</v>
      </c>
      <c r="DF164" s="1">
        <v>117000000</v>
      </c>
      <c r="DG164" s="1">
        <v>150000000</v>
      </c>
      <c r="DH164" s="1">
        <v>183000000</v>
      </c>
      <c r="DI164" s="1">
        <v>233000000</v>
      </c>
      <c r="DJ164" s="1">
        <v>0</v>
      </c>
      <c r="DK164" s="1">
        <v>0</v>
      </c>
      <c r="DL164" s="1">
        <v>0</v>
      </c>
      <c r="DM164" s="1">
        <v>0</v>
      </c>
      <c r="DN164" s="1">
        <v>0</v>
      </c>
      <c r="DO164" s="1">
        <v>0</v>
      </c>
      <c r="DP164" s="1">
        <v>0</v>
      </c>
      <c r="DQ164" s="1">
        <v>0</v>
      </c>
      <c r="DR164" s="1">
        <v>0</v>
      </c>
      <c r="DS164" s="1">
        <v>0</v>
      </c>
      <c r="DT164" s="1">
        <v>0</v>
      </c>
      <c r="DU164" s="1">
        <v>0</v>
      </c>
      <c r="DV164" s="1">
        <v>0</v>
      </c>
      <c r="DW164" s="1">
        <v>0</v>
      </c>
      <c r="DX164" s="1">
        <v>0</v>
      </c>
      <c r="DY164" s="1">
        <v>0</v>
      </c>
      <c r="DZ164" s="1">
        <v>0</v>
      </c>
      <c r="EA164">
        <v>0</v>
      </c>
      <c r="EB164">
        <v>0</v>
      </c>
      <c r="EC164">
        <v>0</v>
      </c>
      <c r="ED164">
        <v>0</v>
      </c>
      <c r="EE164">
        <v>0</v>
      </c>
      <c r="EF164">
        <v>0</v>
      </c>
      <c r="EG164">
        <v>0</v>
      </c>
      <c r="EH164">
        <v>0</v>
      </c>
      <c r="EI164">
        <v>0</v>
      </c>
      <c r="EJ164">
        <v>0</v>
      </c>
      <c r="EK164">
        <v>0</v>
      </c>
      <c r="EL164">
        <v>0</v>
      </c>
      <c r="EM164">
        <v>0</v>
      </c>
      <c r="EN164">
        <v>0</v>
      </c>
      <c r="EO164">
        <v>0</v>
      </c>
      <c r="EP164">
        <v>0</v>
      </c>
      <c r="EQ164">
        <v>0</v>
      </c>
      <c r="ER164">
        <v>0</v>
      </c>
      <c r="ES164">
        <v>0</v>
      </c>
      <c r="ET164">
        <v>0</v>
      </c>
      <c r="EU164">
        <v>0</v>
      </c>
      <c r="EV164">
        <v>0</v>
      </c>
      <c r="EW164">
        <v>0</v>
      </c>
      <c r="EX164">
        <v>0</v>
      </c>
      <c r="EY164">
        <v>0</v>
      </c>
      <c r="EZ164">
        <v>0</v>
      </c>
      <c r="FA164">
        <v>0</v>
      </c>
      <c r="FB164">
        <v>0</v>
      </c>
      <c r="FC164">
        <v>0</v>
      </c>
      <c r="FD164">
        <v>0</v>
      </c>
      <c r="FE164">
        <v>0</v>
      </c>
      <c r="FF164">
        <v>0</v>
      </c>
      <c r="FG164">
        <v>0</v>
      </c>
      <c r="FH164">
        <v>0</v>
      </c>
      <c r="FI164">
        <v>0</v>
      </c>
    </row>
    <row r="165" spans="1:165" x14ac:dyDescent="0.25">
      <c r="A165">
        <v>1927</v>
      </c>
      <c r="B165">
        <v>95</v>
      </c>
      <c r="C165">
        <f t="shared" si="14"/>
        <v>3083900000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  <c r="BI165">
        <v>0</v>
      </c>
      <c r="BJ165">
        <v>0</v>
      </c>
      <c r="BK165">
        <v>0</v>
      </c>
      <c r="BL165">
        <v>0</v>
      </c>
      <c r="BM165">
        <v>0</v>
      </c>
      <c r="BN165">
        <v>0</v>
      </c>
      <c r="BO165">
        <v>0</v>
      </c>
      <c r="BP165">
        <v>0</v>
      </c>
      <c r="BQ165">
        <v>0</v>
      </c>
      <c r="BR165">
        <v>0</v>
      </c>
      <c r="BS165">
        <v>0</v>
      </c>
      <c r="BT165">
        <v>0</v>
      </c>
      <c r="BU165">
        <v>0</v>
      </c>
      <c r="BV165">
        <v>0</v>
      </c>
      <c r="BW165">
        <v>0</v>
      </c>
      <c r="BX165">
        <v>0</v>
      </c>
      <c r="BY165">
        <v>0</v>
      </c>
      <c r="BZ165">
        <v>0</v>
      </c>
      <c r="CA165">
        <v>0</v>
      </c>
      <c r="CB165">
        <v>0</v>
      </c>
      <c r="CC165">
        <v>0</v>
      </c>
      <c r="CD165">
        <v>0</v>
      </c>
      <c r="CE165">
        <v>0</v>
      </c>
      <c r="CF165">
        <v>0</v>
      </c>
      <c r="CG165">
        <v>0</v>
      </c>
      <c r="CH165">
        <v>0</v>
      </c>
      <c r="CI165">
        <v>0</v>
      </c>
      <c r="CJ165">
        <v>0</v>
      </c>
      <c r="CK165" s="1">
        <v>31600000</v>
      </c>
      <c r="CL165" s="1">
        <v>32600000</v>
      </c>
      <c r="CM165" s="1">
        <v>34300000</v>
      </c>
      <c r="CN165" s="1">
        <v>36000000</v>
      </c>
      <c r="CO165" s="1">
        <v>39800000</v>
      </c>
      <c r="CP165" s="1">
        <v>42900000</v>
      </c>
      <c r="CQ165" s="1">
        <v>38500000</v>
      </c>
      <c r="CR165" s="1">
        <v>36900000</v>
      </c>
      <c r="CS165" s="1">
        <v>35100000</v>
      </c>
      <c r="CT165" s="1">
        <v>33700000</v>
      </c>
      <c r="CU165" s="1">
        <v>32800000</v>
      </c>
      <c r="CV165" s="1">
        <v>34200000</v>
      </c>
      <c r="CW165" s="1">
        <v>34600000</v>
      </c>
      <c r="CX165" s="1">
        <v>32600000</v>
      </c>
      <c r="CY165" s="1">
        <v>28200000</v>
      </c>
      <c r="CZ165" s="1">
        <v>38400000</v>
      </c>
      <c r="DA165" s="1">
        <v>45100000</v>
      </c>
      <c r="DB165" s="1">
        <v>48000000</v>
      </c>
      <c r="DC165" s="1">
        <v>48000000</v>
      </c>
      <c r="DD165" s="1">
        <v>57100000</v>
      </c>
      <c r="DE165" s="1">
        <v>83500000</v>
      </c>
      <c r="DF165" s="1">
        <v>115000000</v>
      </c>
      <c r="DG165" s="1">
        <v>147000000</v>
      </c>
      <c r="DH165" s="1">
        <v>180000000</v>
      </c>
      <c r="DI165" s="1">
        <v>229000000</v>
      </c>
      <c r="DJ165" s="1">
        <v>263000000</v>
      </c>
      <c r="DK165" s="1">
        <v>326000000</v>
      </c>
      <c r="DL165" s="1">
        <v>322000000</v>
      </c>
      <c r="DM165" s="1">
        <v>290000000</v>
      </c>
      <c r="DN165" s="1">
        <v>368000000</v>
      </c>
      <c r="DO165" s="1">
        <v>0</v>
      </c>
      <c r="DP165" s="1">
        <v>0</v>
      </c>
      <c r="DQ165" s="1">
        <v>0</v>
      </c>
      <c r="DR165" s="1">
        <v>0</v>
      </c>
      <c r="DS165" s="1">
        <v>0</v>
      </c>
      <c r="DT165" s="1">
        <v>0</v>
      </c>
      <c r="DU165" s="1">
        <v>0</v>
      </c>
      <c r="DV165" s="1">
        <v>0</v>
      </c>
      <c r="DW165" s="1">
        <v>0</v>
      </c>
      <c r="DX165" s="1">
        <v>0</v>
      </c>
      <c r="DY165" s="1">
        <v>0</v>
      </c>
      <c r="DZ165" s="1">
        <v>0</v>
      </c>
      <c r="EA165" s="1">
        <v>0</v>
      </c>
      <c r="EB165" s="1">
        <v>0</v>
      </c>
      <c r="EC165" s="1">
        <v>0</v>
      </c>
      <c r="ED165">
        <v>0</v>
      </c>
      <c r="EE165">
        <v>0</v>
      </c>
      <c r="EF165">
        <v>0</v>
      </c>
      <c r="EG165">
        <v>0</v>
      </c>
      <c r="EH165">
        <v>0</v>
      </c>
      <c r="EI165">
        <v>0</v>
      </c>
      <c r="EJ165">
        <v>0</v>
      </c>
      <c r="EK165">
        <v>0</v>
      </c>
      <c r="EL165">
        <v>0</v>
      </c>
      <c r="EM165">
        <v>0</v>
      </c>
      <c r="EN165">
        <v>0</v>
      </c>
      <c r="EO165">
        <v>0</v>
      </c>
      <c r="EP165">
        <v>0</v>
      </c>
      <c r="EQ165">
        <v>0</v>
      </c>
      <c r="ER165">
        <v>0</v>
      </c>
      <c r="ES165">
        <v>0</v>
      </c>
      <c r="ET165">
        <v>0</v>
      </c>
      <c r="EU165">
        <v>0</v>
      </c>
      <c r="EV165">
        <v>0</v>
      </c>
      <c r="EW165">
        <v>0</v>
      </c>
      <c r="EX165">
        <v>0</v>
      </c>
      <c r="EY165">
        <v>0</v>
      </c>
      <c r="EZ165">
        <v>0</v>
      </c>
      <c r="FA165">
        <v>0</v>
      </c>
      <c r="FB165">
        <v>0</v>
      </c>
      <c r="FC165">
        <v>0</v>
      </c>
      <c r="FD165">
        <v>0</v>
      </c>
      <c r="FE165">
        <v>0</v>
      </c>
      <c r="FF165">
        <v>0</v>
      </c>
      <c r="FG165">
        <v>0</v>
      </c>
      <c r="FH165">
        <v>0</v>
      </c>
      <c r="FI165">
        <v>0</v>
      </c>
    </row>
    <row r="166" spans="1:165" x14ac:dyDescent="0.25">
      <c r="A166">
        <v>1932</v>
      </c>
      <c r="B166">
        <v>95</v>
      </c>
      <c r="C166">
        <f t="shared" si="14"/>
        <v>3338748174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  <c r="BI166">
        <v>0</v>
      </c>
      <c r="BJ166">
        <v>0</v>
      </c>
      <c r="BK166">
        <v>0</v>
      </c>
      <c r="BL166">
        <v>0</v>
      </c>
      <c r="BM166">
        <v>0</v>
      </c>
      <c r="BN166">
        <v>0</v>
      </c>
      <c r="BO166">
        <v>0</v>
      </c>
      <c r="BP166">
        <v>0</v>
      </c>
      <c r="BQ166">
        <v>0</v>
      </c>
      <c r="BR166">
        <v>0</v>
      </c>
      <c r="BS166">
        <v>0</v>
      </c>
      <c r="BT166">
        <v>0</v>
      </c>
      <c r="BU166">
        <v>0</v>
      </c>
      <c r="BV166">
        <v>0</v>
      </c>
      <c r="BW166">
        <v>0</v>
      </c>
      <c r="BX166">
        <v>0</v>
      </c>
      <c r="BY166">
        <v>0</v>
      </c>
      <c r="BZ166">
        <v>0</v>
      </c>
      <c r="CA166">
        <v>0</v>
      </c>
      <c r="CB166">
        <v>0</v>
      </c>
      <c r="CC166">
        <v>0</v>
      </c>
      <c r="CD166">
        <v>0</v>
      </c>
      <c r="CE166">
        <v>0</v>
      </c>
      <c r="CF166">
        <v>0</v>
      </c>
      <c r="CG166">
        <v>0</v>
      </c>
      <c r="CH166">
        <v>0</v>
      </c>
      <c r="CI166">
        <v>0</v>
      </c>
      <c r="CJ166">
        <v>0</v>
      </c>
      <c r="CK166">
        <v>0</v>
      </c>
      <c r="CL166">
        <v>0</v>
      </c>
      <c r="CM166">
        <v>0</v>
      </c>
      <c r="CN166">
        <v>0</v>
      </c>
      <c r="CO166">
        <v>0</v>
      </c>
      <c r="CP166" s="1">
        <v>33500000</v>
      </c>
      <c r="CQ166" s="1">
        <v>30100000</v>
      </c>
      <c r="CR166" s="1">
        <v>28900000</v>
      </c>
      <c r="CS166" s="1">
        <v>27400000</v>
      </c>
      <c r="CT166" s="1">
        <v>26300000</v>
      </c>
      <c r="CU166" s="1">
        <v>25600000</v>
      </c>
      <c r="CV166" s="1">
        <v>26700000</v>
      </c>
      <c r="CW166" s="1">
        <v>27100000</v>
      </c>
      <c r="CX166" s="1">
        <v>25500000</v>
      </c>
      <c r="CY166" s="1">
        <v>22100000</v>
      </c>
      <c r="CZ166" s="1">
        <v>30000000</v>
      </c>
      <c r="DA166" s="1">
        <v>35300000</v>
      </c>
      <c r="DB166" s="1">
        <v>37500000</v>
      </c>
      <c r="DC166" s="1">
        <v>37500000</v>
      </c>
      <c r="DD166" s="1">
        <v>44700000</v>
      </c>
      <c r="DE166" s="1">
        <v>65300000</v>
      </c>
      <c r="DF166" s="1">
        <v>90200000</v>
      </c>
      <c r="DG166" s="1">
        <v>115000000</v>
      </c>
      <c r="DH166" s="1">
        <v>141000000</v>
      </c>
      <c r="DI166" s="1">
        <v>179000000</v>
      </c>
      <c r="DJ166" s="1">
        <v>206000000</v>
      </c>
      <c r="DK166" s="1">
        <v>255000000</v>
      </c>
      <c r="DL166" s="1">
        <v>252000000</v>
      </c>
      <c r="DM166" s="1">
        <v>227000000</v>
      </c>
      <c r="DN166" s="1">
        <v>288000000</v>
      </c>
      <c r="DO166" s="1">
        <v>346000000</v>
      </c>
      <c r="DP166" s="1">
        <v>351000000</v>
      </c>
      <c r="DQ166" s="1">
        <v>356000000</v>
      </c>
      <c r="DR166" s="1">
        <v>4138324</v>
      </c>
      <c r="DS166" s="1">
        <v>4909850</v>
      </c>
      <c r="DT166" s="1">
        <v>0</v>
      </c>
      <c r="DU166" s="1">
        <v>0</v>
      </c>
      <c r="DV166" s="1">
        <v>0</v>
      </c>
      <c r="DW166" s="1">
        <v>0</v>
      </c>
      <c r="DX166" s="1">
        <v>0</v>
      </c>
      <c r="DY166" s="1">
        <v>0</v>
      </c>
      <c r="DZ166" s="1">
        <v>0</v>
      </c>
      <c r="EA166" s="1">
        <v>0</v>
      </c>
      <c r="EB166" s="1">
        <v>0</v>
      </c>
      <c r="EC166" s="1">
        <v>0</v>
      </c>
      <c r="ED166">
        <v>0</v>
      </c>
      <c r="EE166">
        <v>0</v>
      </c>
      <c r="EF166">
        <v>0</v>
      </c>
      <c r="EG166">
        <v>0</v>
      </c>
      <c r="EH166">
        <v>0</v>
      </c>
      <c r="EI166">
        <v>0</v>
      </c>
      <c r="EJ166">
        <v>0</v>
      </c>
      <c r="EK166">
        <v>0</v>
      </c>
      <c r="EL166">
        <v>0</v>
      </c>
      <c r="EM166">
        <v>0</v>
      </c>
      <c r="EN166">
        <v>0</v>
      </c>
      <c r="EO166">
        <v>0</v>
      </c>
      <c r="EP166">
        <v>0</v>
      </c>
      <c r="EQ166">
        <v>0</v>
      </c>
      <c r="ER166">
        <v>0</v>
      </c>
      <c r="ES166">
        <v>0</v>
      </c>
      <c r="ET166">
        <v>0</v>
      </c>
      <c r="EU166">
        <v>0</v>
      </c>
      <c r="EV166">
        <v>0</v>
      </c>
      <c r="EW166">
        <v>0</v>
      </c>
      <c r="EX166">
        <v>0</v>
      </c>
      <c r="EY166">
        <v>0</v>
      </c>
      <c r="EZ166">
        <v>0</v>
      </c>
      <c r="FA166">
        <v>0</v>
      </c>
      <c r="FB166">
        <v>0</v>
      </c>
      <c r="FC166">
        <v>0</v>
      </c>
      <c r="FD166">
        <v>0</v>
      </c>
      <c r="FE166">
        <v>0</v>
      </c>
      <c r="FF166">
        <v>0</v>
      </c>
      <c r="FG166">
        <v>0</v>
      </c>
      <c r="FH166">
        <v>0</v>
      </c>
      <c r="FI166">
        <v>0</v>
      </c>
    </row>
    <row r="167" spans="1:165" x14ac:dyDescent="0.25">
      <c r="A167">
        <v>1937</v>
      </c>
      <c r="B167">
        <v>95</v>
      </c>
      <c r="C167">
        <f t="shared" si="14"/>
        <v>3367966387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  <c r="BI167">
        <v>0</v>
      </c>
      <c r="BJ167">
        <v>0</v>
      </c>
      <c r="BK167">
        <v>0</v>
      </c>
      <c r="BL167">
        <v>0</v>
      </c>
      <c r="BM167">
        <v>0</v>
      </c>
      <c r="BN167">
        <v>0</v>
      </c>
      <c r="BO167">
        <v>0</v>
      </c>
      <c r="BP167">
        <v>0</v>
      </c>
      <c r="BQ167">
        <v>0</v>
      </c>
      <c r="BR167">
        <v>0</v>
      </c>
      <c r="BS167">
        <v>0</v>
      </c>
      <c r="BT167">
        <v>0</v>
      </c>
      <c r="BU167">
        <v>0</v>
      </c>
      <c r="BV167">
        <v>0</v>
      </c>
      <c r="BW167">
        <v>0</v>
      </c>
      <c r="BX167">
        <v>0</v>
      </c>
      <c r="BY167">
        <v>0</v>
      </c>
      <c r="BZ167">
        <v>0</v>
      </c>
      <c r="CA167">
        <v>0</v>
      </c>
      <c r="CB167">
        <v>0</v>
      </c>
      <c r="CC167">
        <v>0</v>
      </c>
      <c r="CD167">
        <v>0</v>
      </c>
      <c r="CE167">
        <v>0</v>
      </c>
      <c r="CF167">
        <v>0</v>
      </c>
      <c r="CG167">
        <v>0</v>
      </c>
      <c r="CH167">
        <v>0</v>
      </c>
      <c r="CI167">
        <v>0</v>
      </c>
      <c r="CJ167">
        <v>0</v>
      </c>
      <c r="CK167">
        <v>0</v>
      </c>
      <c r="CL167">
        <v>0</v>
      </c>
      <c r="CM167">
        <v>0</v>
      </c>
      <c r="CN167">
        <v>0</v>
      </c>
      <c r="CO167">
        <v>0</v>
      </c>
      <c r="CP167">
        <v>0</v>
      </c>
      <c r="CQ167">
        <v>0</v>
      </c>
      <c r="CR167">
        <v>0</v>
      </c>
      <c r="CS167">
        <v>0</v>
      </c>
      <c r="CT167">
        <v>0</v>
      </c>
      <c r="CU167" s="1">
        <v>26700000</v>
      </c>
      <c r="CV167" s="1">
        <v>27900000</v>
      </c>
      <c r="CW167" s="1">
        <v>28300000</v>
      </c>
      <c r="CX167" s="1">
        <v>26600000</v>
      </c>
      <c r="CY167" s="1">
        <v>23000000</v>
      </c>
      <c r="CZ167" s="1">
        <v>31300000</v>
      </c>
      <c r="DA167" s="1">
        <v>36800000</v>
      </c>
      <c r="DB167" s="1">
        <v>39200000</v>
      </c>
      <c r="DC167" s="1">
        <v>39100000</v>
      </c>
      <c r="DD167" s="1">
        <v>46600000</v>
      </c>
      <c r="DE167" s="1">
        <v>68100000</v>
      </c>
      <c r="DF167" s="1">
        <v>94100000</v>
      </c>
      <c r="DG167" s="1">
        <v>120000000</v>
      </c>
      <c r="DH167" s="1">
        <v>147000000</v>
      </c>
      <c r="DI167" s="1">
        <v>187000000</v>
      </c>
      <c r="DJ167" s="1">
        <v>215000000</v>
      </c>
      <c r="DK167" s="1">
        <v>266000000</v>
      </c>
      <c r="DL167" s="1">
        <v>263000000</v>
      </c>
      <c r="DM167" s="1">
        <v>237000000</v>
      </c>
      <c r="DN167" s="1">
        <v>300000000</v>
      </c>
      <c r="DO167" s="1">
        <v>361000000</v>
      </c>
      <c r="DP167" s="1">
        <v>365000000</v>
      </c>
      <c r="DQ167" s="1">
        <v>372000000</v>
      </c>
      <c r="DR167" s="1">
        <v>4313945</v>
      </c>
      <c r="DS167" s="1">
        <v>5117692</v>
      </c>
      <c r="DT167" s="1">
        <v>5725283</v>
      </c>
      <c r="DU167" s="1">
        <v>6536043</v>
      </c>
      <c r="DV167" s="1">
        <v>7697925</v>
      </c>
      <c r="DW167" s="1">
        <v>8433525</v>
      </c>
      <c r="DX167" s="1">
        <v>9441974</v>
      </c>
      <c r="DY167" s="1">
        <v>0</v>
      </c>
      <c r="DZ167" s="1">
        <v>0</v>
      </c>
      <c r="EA167" s="1">
        <v>0</v>
      </c>
      <c r="EB167" s="1">
        <v>0</v>
      </c>
      <c r="EC167" s="1">
        <v>0</v>
      </c>
      <c r="ED167">
        <v>0</v>
      </c>
      <c r="EE167">
        <v>0</v>
      </c>
      <c r="EF167">
        <v>0</v>
      </c>
      <c r="EG167">
        <v>0</v>
      </c>
      <c r="EH167">
        <v>0</v>
      </c>
      <c r="EI167" s="1">
        <v>0</v>
      </c>
      <c r="EJ167" s="1">
        <v>0</v>
      </c>
      <c r="EK167" s="1">
        <v>0</v>
      </c>
      <c r="EL167" s="1">
        <v>0</v>
      </c>
      <c r="EM167" s="1">
        <v>0</v>
      </c>
      <c r="EN167" s="1">
        <v>0</v>
      </c>
      <c r="EO167" s="1">
        <v>0</v>
      </c>
      <c r="EP167">
        <v>0</v>
      </c>
      <c r="EQ167">
        <v>0</v>
      </c>
      <c r="ER167">
        <v>0</v>
      </c>
      <c r="ES167">
        <v>0</v>
      </c>
      <c r="ET167">
        <v>0</v>
      </c>
      <c r="EU167">
        <v>0</v>
      </c>
      <c r="EV167">
        <v>0</v>
      </c>
      <c r="EW167">
        <v>0</v>
      </c>
      <c r="EX167">
        <v>0</v>
      </c>
      <c r="EY167">
        <v>0</v>
      </c>
      <c r="EZ167">
        <v>0</v>
      </c>
      <c r="FA167">
        <v>0</v>
      </c>
      <c r="FB167">
        <v>0</v>
      </c>
      <c r="FC167">
        <v>0</v>
      </c>
      <c r="FD167">
        <v>0</v>
      </c>
      <c r="FE167">
        <v>0</v>
      </c>
      <c r="FF167">
        <v>0</v>
      </c>
      <c r="FG167">
        <v>0</v>
      </c>
      <c r="FH167">
        <v>0</v>
      </c>
      <c r="FI167">
        <v>0</v>
      </c>
    </row>
    <row r="168" spans="1:165" x14ac:dyDescent="0.25">
      <c r="A168">
        <v>1942</v>
      </c>
      <c r="B168">
        <v>95</v>
      </c>
      <c r="C168">
        <f t="shared" si="14"/>
        <v>4039985020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  <c r="BI168">
        <v>0</v>
      </c>
      <c r="BJ168">
        <v>0</v>
      </c>
      <c r="BK168">
        <v>0</v>
      </c>
      <c r="BL168">
        <v>0</v>
      </c>
      <c r="BM168">
        <v>0</v>
      </c>
      <c r="BN168">
        <v>0</v>
      </c>
      <c r="BO168">
        <v>0</v>
      </c>
      <c r="BP168">
        <v>0</v>
      </c>
      <c r="BQ168">
        <v>0</v>
      </c>
      <c r="BR168">
        <v>0</v>
      </c>
      <c r="BS168">
        <v>0</v>
      </c>
      <c r="BT168">
        <v>0</v>
      </c>
      <c r="BU168">
        <v>0</v>
      </c>
      <c r="BV168">
        <v>0</v>
      </c>
      <c r="BW168">
        <v>0</v>
      </c>
      <c r="BX168">
        <v>0</v>
      </c>
      <c r="BY168">
        <v>0</v>
      </c>
      <c r="BZ168">
        <v>0</v>
      </c>
      <c r="CA168">
        <v>0</v>
      </c>
      <c r="CB168">
        <v>0</v>
      </c>
      <c r="CC168">
        <v>0</v>
      </c>
      <c r="CD168">
        <v>0</v>
      </c>
      <c r="CE168">
        <v>0</v>
      </c>
      <c r="CF168">
        <v>0</v>
      </c>
      <c r="CG168">
        <v>0</v>
      </c>
      <c r="CH168">
        <v>0</v>
      </c>
      <c r="CI168">
        <v>0</v>
      </c>
      <c r="CJ168">
        <v>0</v>
      </c>
      <c r="CK168">
        <v>0</v>
      </c>
      <c r="CL168">
        <v>0</v>
      </c>
      <c r="CM168">
        <v>0</v>
      </c>
      <c r="CN168">
        <v>0</v>
      </c>
      <c r="CO168">
        <v>0</v>
      </c>
      <c r="CP168">
        <v>0</v>
      </c>
      <c r="CQ168">
        <v>0</v>
      </c>
      <c r="CR168">
        <v>0</v>
      </c>
      <c r="CS168">
        <v>0</v>
      </c>
      <c r="CT168">
        <v>0</v>
      </c>
      <c r="CU168">
        <v>0</v>
      </c>
      <c r="CV168">
        <v>0</v>
      </c>
      <c r="CW168">
        <v>0</v>
      </c>
      <c r="CX168">
        <v>0</v>
      </c>
      <c r="CY168">
        <v>0</v>
      </c>
      <c r="CZ168" s="1">
        <v>38200000</v>
      </c>
      <c r="DA168" s="1">
        <v>44900000</v>
      </c>
      <c r="DB168" s="1">
        <v>47800000</v>
      </c>
      <c r="DC168" s="1">
        <v>47700000</v>
      </c>
      <c r="DD168" s="1">
        <v>56800000</v>
      </c>
      <c r="DE168" s="1">
        <v>83100000</v>
      </c>
      <c r="DF168" s="1">
        <v>115000000</v>
      </c>
      <c r="DG168" s="1">
        <v>147000000</v>
      </c>
      <c r="DH168" s="1">
        <v>179000000</v>
      </c>
      <c r="DI168" s="1">
        <v>229000000</v>
      </c>
      <c r="DJ168" s="1">
        <v>263000000</v>
      </c>
      <c r="DK168" s="1">
        <v>325000000</v>
      </c>
      <c r="DL168" s="1">
        <v>321000000</v>
      </c>
      <c r="DM168" s="1">
        <v>290000000</v>
      </c>
      <c r="DN168" s="1">
        <v>367000000</v>
      </c>
      <c r="DO168" s="1">
        <v>441000000</v>
      </c>
      <c r="DP168" s="1">
        <v>447000000</v>
      </c>
      <c r="DQ168" s="1">
        <v>454000000</v>
      </c>
      <c r="DR168" s="1">
        <v>5277660</v>
      </c>
      <c r="DS168" s="1">
        <v>6262958</v>
      </c>
      <c r="DT168" s="1">
        <v>7008988</v>
      </c>
      <c r="DU168" s="1">
        <v>8004492</v>
      </c>
      <c r="DV168" s="1">
        <v>9430922</v>
      </c>
      <c r="DW168" s="1">
        <v>10300000</v>
      </c>
      <c r="DX168" s="1">
        <v>11600000</v>
      </c>
      <c r="DY168" s="1">
        <v>14500000</v>
      </c>
      <c r="DZ168" s="1">
        <v>13400000</v>
      </c>
      <c r="EA168" s="1">
        <v>14200000</v>
      </c>
      <c r="EB168" s="1">
        <v>21000000</v>
      </c>
      <c r="EC168" s="1">
        <v>22500000</v>
      </c>
      <c r="ED168">
        <v>0</v>
      </c>
      <c r="EE168">
        <v>0</v>
      </c>
      <c r="EF168">
        <v>0</v>
      </c>
      <c r="EG168">
        <v>0</v>
      </c>
      <c r="EH168">
        <v>0</v>
      </c>
      <c r="EI168">
        <v>0</v>
      </c>
      <c r="EJ168">
        <v>0</v>
      </c>
      <c r="EK168">
        <v>0</v>
      </c>
      <c r="EL168">
        <v>0</v>
      </c>
      <c r="EM168">
        <v>0</v>
      </c>
      <c r="EN168" s="1">
        <v>0</v>
      </c>
      <c r="EO168" s="1">
        <v>0</v>
      </c>
      <c r="EP168" s="1">
        <v>0</v>
      </c>
      <c r="EQ168" s="1">
        <v>0</v>
      </c>
      <c r="ER168" s="1">
        <v>0</v>
      </c>
      <c r="ES168" s="1">
        <v>0</v>
      </c>
      <c r="ET168" s="1">
        <v>0</v>
      </c>
      <c r="EU168">
        <v>0</v>
      </c>
      <c r="EV168">
        <v>0</v>
      </c>
      <c r="EW168">
        <v>0</v>
      </c>
      <c r="EX168">
        <v>0</v>
      </c>
      <c r="EY168">
        <v>0</v>
      </c>
      <c r="EZ168">
        <v>0</v>
      </c>
      <c r="FA168">
        <v>0</v>
      </c>
      <c r="FB168">
        <v>0</v>
      </c>
      <c r="FC168">
        <v>0</v>
      </c>
      <c r="FD168">
        <v>0</v>
      </c>
      <c r="FE168">
        <v>0</v>
      </c>
      <c r="FF168">
        <v>0</v>
      </c>
      <c r="FG168">
        <v>0</v>
      </c>
      <c r="FH168">
        <v>0</v>
      </c>
      <c r="FI168">
        <v>0</v>
      </c>
    </row>
    <row r="169" spans="1:165" x14ac:dyDescent="0.25">
      <c r="A169">
        <v>1947</v>
      </c>
      <c r="B169">
        <v>95</v>
      </c>
      <c r="C169">
        <f t="shared" si="14"/>
        <v>2868169182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  <c r="BI169">
        <v>0</v>
      </c>
      <c r="BJ169">
        <v>0</v>
      </c>
      <c r="BK169">
        <v>0</v>
      </c>
      <c r="BL169">
        <v>0</v>
      </c>
      <c r="BM169">
        <v>0</v>
      </c>
      <c r="BN169">
        <v>0</v>
      </c>
      <c r="BO169">
        <v>0</v>
      </c>
      <c r="BP169">
        <v>0</v>
      </c>
      <c r="BQ169">
        <v>0</v>
      </c>
      <c r="BR169">
        <v>0</v>
      </c>
      <c r="BS169">
        <v>0</v>
      </c>
      <c r="BT169">
        <v>0</v>
      </c>
      <c r="BU169">
        <v>0</v>
      </c>
      <c r="BV169">
        <v>0</v>
      </c>
      <c r="BW169">
        <v>0</v>
      </c>
      <c r="BX169">
        <v>0</v>
      </c>
      <c r="BY169">
        <v>0</v>
      </c>
      <c r="BZ169">
        <v>0</v>
      </c>
      <c r="CA169">
        <v>0</v>
      </c>
      <c r="CB169">
        <v>0</v>
      </c>
      <c r="CC169">
        <v>0</v>
      </c>
      <c r="CD169">
        <v>0</v>
      </c>
      <c r="CE169">
        <v>0</v>
      </c>
      <c r="CF169">
        <v>0</v>
      </c>
      <c r="CG169">
        <v>0</v>
      </c>
      <c r="CH169">
        <v>0</v>
      </c>
      <c r="CI169">
        <v>0</v>
      </c>
      <c r="CJ169">
        <v>0</v>
      </c>
      <c r="CK169">
        <v>0</v>
      </c>
      <c r="CL169">
        <v>0</v>
      </c>
      <c r="CM169">
        <v>0</v>
      </c>
      <c r="CN169">
        <v>0</v>
      </c>
      <c r="CO169">
        <v>0</v>
      </c>
      <c r="CP169">
        <v>0</v>
      </c>
      <c r="CQ169">
        <v>0</v>
      </c>
      <c r="CR169">
        <v>0</v>
      </c>
      <c r="CS169">
        <v>0</v>
      </c>
      <c r="CT169">
        <v>0</v>
      </c>
      <c r="CU169">
        <v>0</v>
      </c>
      <c r="CV169">
        <v>0</v>
      </c>
      <c r="CW169">
        <v>0</v>
      </c>
      <c r="CX169">
        <v>0</v>
      </c>
      <c r="CY169">
        <v>0</v>
      </c>
      <c r="CZ169">
        <v>0</v>
      </c>
      <c r="DA169">
        <v>0</v>
      </c>
      <c r="DB169">
        <v>0</v>
      </c>
      <c r="DC169">
        <v>0</v>
      </c>
      <c r="DD169">
        <v>0</v>
      </c>
      <c r="DE169" s="1">
        <v>57100000</v>
      </c>
      <c r="DF169" s="1">
        <v>78900000</v>
      </c>
      <c r="DG169" s="1">
        <v>101000000</v>
      </c>
      <c r="DH169" s="1">
        <v>123000000</v>
      </c>
      <c r="DI169" s="1">
        <v>157000000</v>
      </c>
      <c r="DJ169" s="1">
        <v>180000000</v>
      </c>
      <c r="DK169" s="1">
        <v>223000000</v>
      </c>
      <c r="DL169" s="1">
        <v>220000000</v>
      </c>
      <c r="DM169" s="1">
        <v>199000000</v>
      </c>
      <c r="DN169" s="1">
        <v>252000000</v>
      </c>
      <c r="DO169" s="1">
        <v>303000000</v>
      </c>
      <c r="DP169" s="1">
        <v>306000000</v>
      </c>
      <c r="DQ169" s="1">
        <v>311000000</v>
      </c>
      <c r="DR169">
        <v>3616607</v>
      </c>
      <c r="DS169">
        <v>4290660</v>
      </c>
      <c r="DT169">
        <v>4800336</v>
      </c>
      <c r="DU169">
        <v>5480400</v>
      </c>
      <c r="DV169" s="1">
        <v>6454937</v>
      </c>
      <c r="DW169" s="1">
        <v>7072213</v>
      </c>
      <c r="DX169" s="1">
        <v>7918419</v>
      </c>
      <c r="DY169" s="1">
        <v>9886179</v>
      </c>
      <c r="DZ169" s="1">
        <v>9159304</v>
      </c>
      <c r="EA169" s="1">
        <v>9690127</v>
      </c>
      <c r="EB169" s="1">
        <v>14300000</v>
      </c>
      <c r="EC169" s="1">
        <v>15300000</v>
      </c>
      <c r="ED169" s="1">
        <v>16300000</v>
      </c>
      <c r="EE169" s="1">
        <v>18200000</v>
      </c>
      <c r="EF169" s="1">
        <v>23100000</v>
      </c>
      <c r="EG169" s="1">
        <v>25800000</v>
      </c>
      <c r="EH169" s="1">
        <v>22900000</v>
      </c>
      <c r="EI169" s="1">
        <v>0</v>
      </c>
      <c r="EJ169" s="1">
        <v>0</v>
      </c>
      <c r="EK169" s="1">
        <v>0</v>
      </c>
      <c r="EL169" s="1">
        <v>0</v>
      </c>
      <c r="EM169" s="1">
        <v>0</v>
      </c>
      <c r="EN169" s="1">
        <v>0</v>
      </c>
      <c r="EO169" s="1">
        <v>0</v>
      </c>
      <c r="EP169" s="1">
        <v>0</v>
      </c>
      <c r="EQ169" s="1">
        <v>0</v>
      </c>
      <c r="ER169" s="1">
        <v>0</v>
      </c>
      <c r="ES169" s="1">
        <v>0</v>
      </c>
      <c r="ET169" s="1">
        <v>0</v>
      </c>
      <c r="EU169" s="1">
        <v>0</v>
      </c>
      <c r="EV169" s="1">
        <v>0</v>
      </c>
      <c r="EW169" s="1">
        <v>0</v>
      </c>
      <c r="EX169" s="1">
        <v>67500000</v>
      </c>
      <c r="EY169" s="1">
        <v>85400000</v>
      </c>
      <c r="EZ169">
        <v>0</v>
      </c>
      <c r="FA169">
        <v>0</v>
      </c>
      <c r="FB169">
        <v>0</v>
      </c>
      <c r="FC169">
        <v>0</v>
      </c>
      <c r="FD169">
        <v>0</v>
      </c>
      <c r="FE169">
        <v>0</v>
      </c>
      <c r="FF169">
        <v>0</v>
      </c>
      <c r="FG169">
        <v>0</v>
      </c>
      <c r="FH169">
        <v>0</v>
      </c>
      <c r="FI169">
        <v>0</v>
      </c>
    </row>
    <row r="170" spans="1:165" x14ac:dyDescent="0.25">
      <c r="A170">
        <v>1952</v>
      </c>
      <c r="B170">
        <v>95</v>
      </c>
      <c r="C170">
        <f t="shared" si="14"/>
        <v>4138680854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  <c r="BI170">
        <v>0</v>
      </c>
      <c r="BJ170">
        <v>0</v>
      </c>
      <c r="BK170">
        <v>0</v>
      </c>
      <c r="BL170">
        <v>0</v>
      </c>
      <c r="BM170">
        <v>0</v>
      </c>
      <c r="BN170">
        <v>0</v>
      </c>
      <c r="BO170">
        <v>0</v>
      </c>
      <c r="BP170">
        <v>0</v>
      </c>
      <c r="BQ170">
        <v>0</v>
      </c>
      <c r="BR170">
        <v>0</v>
      </c>
      <c r="BS170">
        <v>0</v>
      </c>
      <c r="BT170">
        <v>0</v>
      </c>
      <c r="BU170">
        <v>0</v>
      </c>
      <c r="BV170">
        <v>0</v>
      </c>
      <c r="BW170">
        <v>0</v>
      </c>
      <c r="BX170">
        <v>0</v>
      </c>
      <c r="BY170">
        <v>0</v>
      </c>
      <c r="BZ170">
        <v>0</v>
      </c>
      <c r="CA170">
        <v>0</v>
      </c>
      <c r="CB170">
        <v>0</v>
      </c>
      <c r="CC170">
        <v>0</v>
      </c>
      <c r="CD170">
        <v>0</v>
      </c>
      <c r="CE170">
        <v>0</v>
      </c>
      <c r="CF170">
        <v>0</v>
      </c>
      <c r="CG170">
        <v>0</v>
      </c>
      <c r="CH170">
        <v>0</v>
      </c>
      <c r="CI170">
        <v>0</v>
      </c>
      <c r="CJ170">
        <v>0</v>
      </c>
      <c r="CK170">
        <v>0</v>
      </c>
      <c r="CL170">
        <v>0</v>
      </c>
      <c r="CM170">
        <v>0</v>
      </c>
      <c r="CN170">
        <v>0</v>
      </c>
      <c r="CO170">
        <v>0</v>
      </c>
      <c r="CP170">
        <v>0</v>
      </c>
      <c r="CQ170">
        <v>0</v>
      </c>
      <c r="CR170">
        <v>0</v>
      </c>
      <c r="CS170">
        <v>0</v>
      </c>
      <c r="CT170">
        <v>0</v>
      </c>
      <c r="CU170">
        <v>0</v>
      </c>
      <c r="CV170">
        <v>0</v>
      </c>
      <c r="CW170">
        <v>0</v>
      </c>
      <c r="CX170">
        <v>0</v>
      </c>
      <c r="CY170">
        <v>0</v>
      </c>
      <c r="CZ170">
        <v>0</v>
      </c>
      <c r="DA170">
        <v>0</v>
      </c>
      <c r="DB170">
        <v>0</v>
      </c>
      <c r="DC170">
        <v>0</v>
      </c>
      <c r="DD170">
        <v>0</v>
      </c>
      <c r="DE170">
        <v>0</v>
      </c>
      <c r="DF170">
        <v>0</v>
      </c>
      <c r="DG170">
        <v>0</v>
      </c>
      <c r="DH170">
        <v>0</v>
      </c>
      <c r="DI170">
        <v>0</v>
      </c>
      <c r="DJ170" s="1">
        <v>269000000</v>
      </c>
      <c r="DK170" s="1">
        <v>333000000</v>
      </c>
      <c r="DL170" s="1">
        <v>329000000</v>
      </c>
      <c r="DM170" s="1">
        <v>296000000</v>
      </c>
      <c r="DN170" s="1">
        <v>375000000</v>
      </c>
      <c r="DO170" s="1">
        <v>451000000</v>
      </c>
      <c r="DP170" s="1">
        <v>457000000</v>
      </c>
      <c r="DQ170" s="1">
        <v>464000000</v>
      </c>
      <c r="DR170">
        <v>5386462</v>
      </c>
      <c r="DS170">
        <v>6388749</v>
      </c>
      <c r="DT170">
        <v>7145745</v>
      </c>
      <c r="DU170">
        <v>8156019</v>
      </c>
      <c r="DV170">
        <v>9603879</v>
      </c>
      <c r="DW170" s="1">
        <v>10500000</v>
      </c>
      <c r="DX170" s="1">
        <v>11800000</v>
      </c>
      <c r="DY170" s="1">
        <v>14700000</v>
      </c>
      <c r="DZ170" s="1">
        <v>13600000</v>
      </c>
      <c r="EA170" s="1">
        <v>14400000</v>
      </c>
      <c r="EB170" s="1">
        <v>21200000</v>
      </c>
      <c r="EC170" s="1">
        <v>22700000</v>
      </c>
      <c r="ED170" s="1">
        <v>24100000</v>
      </c>
      <c r="EE170" s="1">
        <v>27000000</v>
      </c>
      <c r="EF170" s="1">
        <v>34200000</v>
      </c>
      <c r="EG170" s="1">
        <v>38100000</v>
      </c>
      <c r="EH170" s="1">
        <v>33800000</v>
      </c>
      <c r="EI170" s="1">
        <v>41500000</v>
      </c>
      <c r="EJ170" s="1">
        <v>47300000</v>
      </c>
      <c r="EK170" s="1">
        <v>46800000</v>
      </c>
      <c r="EL170" s="1">
        <v>67700000</v>
      </c>
      <c r="EM170" s="1">
        <v>85700000</v>
      </c>
      <c r="EN170" s="1">
        <v>0</v>
      </c>
      <c r="EO170" s="1">
        <v>0</v>
      </c>
      <c r="EP170" s="1">
        <v>0</v>
      </c>
      <c r="EQ170" s="1">
        <v>0</v>
      </c>
      <c r="ER170" s="1">
        <v>0</v>
      </c>
      <c r="ES170" s="1">
        <v>0</v>
      </c>
      <c r="ET170" s="1">
        <v>0</v>
      </c>
      <c r="EU170" s="1">
        <v>0</v>
      </c>
      <c r="EV170" s="1">
        <v>0</v>
      </c>
      <c r="EW170" s="1">
        <v>0</v>
      </c>
      <c r="EX170" s="1">
        <v>65100000</v>
      </c>
      <c r="EY170" s="1">
        <v>82400000</v>
      </c>
      <c r="EZ170" s="1">
        <v>93200000</v>
      </c>
      <c r="FA170" s="1">
        <v>83800000</v>
      </c>
      <c r="FB170" s="1">
        <v>81100000</v>
      </c>
      <c r="FC170" s="1">
        <v>86300000</v>
      </c>
      <c r="FD170" s="1">
        <v>81000000</v>
      </c>
      <c r="FE170">
        <v>0</v>
      </c>
      <c r="FF170">
        <v>0</v>
      </c>
      <c r="FG170">
        <v>0</v>
      </c>
      <c r="FH170">
        <v>0</v>
      </c>
      <c r="FI170">
        <v>0</v>
      </c>
    </row>
    <row r="171" spans="1:165" x14ac:dyDescent="0.25">
      <c r="A171">
        <v>1957</v>
      </c>
      <c r="B171">
        <v>95</v>
      </c>
      <c r="C171">
        <f t="shared" si="14"/>
        <v>2306099144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  <c r="BI171">
        <v>0</v>
      </c>
      <c r="BJ171">
        <v>0</v>
      </c>
      <c r="BK171">
        <v>0</v>
      </c>
      <c r="BL171">
        <v>0</v>
      </c>
      <c r="BM171">
        <v>0</v>
      </c>
      <c r="BN171">
        <v>0</v>
      </c>
      <c r="BO171">
        <v>0</v>
      </c>
      <c r="BP171">
        <v>0</v>
      </c>
      <c r="BQ171">
        <v>0</v>
      </c>
      <c r="BR171">
        <v>0</v>
      </c>
      <c r="BS171">
        <v>0</v>
      </c>
      <c r="BT171">
        <v>0</v>
      </c>
      <c r="BU171">
        <v>0</v>
      </c>
      <c r="BV171">
        <v>0</v>
      </c>
      <c r="BW171">
        <v>0</v>
      </c>
      <c r="BX171">
        <v>0</v>
      </c>
      <c r="BY171">
        <v>0</v>
      </c>
      <c r="BZ171">
        <v>0</v>
      </c>
      <c r="CA171">
        <v>0</v>
      </c>
      <c r="CB171">
        <v>0</v>
      </c>
      <c r="CC171">
        <v>0</v>
      </c>
      <c r="CD171">
        <v>0</v>
      </c>
      <c r="CE171">
        <v>0</v>
      </c>
      <c r="CF171">
        <v>0</v>
      </c>
      <c r="CG171">
        <v>0</v>
      </c>
      <c r="CH171">
        <v>0</v>
      </c>
      <c r="CI171">
        <v>0</v>
      </c>
      <c r="CJ171">
        <v>0</v>
      </c>
      <c r="CK171">
        <v>0</v>
      </c>
      <c r="CL171">
        <v>0</v>
      </c>
      <c r="CM171">
        <v>0</v>
      </c>
      <c r="CN171">
        <v>0</v>
      </c>
      <c r="CO171">
        <v>0</v>
      </c>
      <c r="CP171">
        <v>0</v>
      </c>
      <c r="CQ171">
        <v>0</v>
      </c>
      <c r="CR171">
        <v>0</v>
      </c>
      <c r="CS171">
        <v>0</v>
      </c>
      <c r="CT171">
        <v>0</v>
      </c>
      <c r="CU171">
        <v>0</v>
      </c>
      <c r="CV171">
        <v>0</v>
      </c>
      <c r="CW171">
        <v>0</v>
      </c>
      <c r="CX171">
        <v>0</v>
      </c>
      <c r="CY171">
        <v>0</v>
      </c>
      <c r="CZ171">
        <v>0</v>
      </c>
      <c r="DA171">
        <v>0</v>
      </c>
      <c r="DB171">
        <v>0</v>
      </c>
      <c r="DC171">
        <v>0</v>
      </c>
      <c r="DD171">
        <v>0</v>
      </c>
      <c r="DE171">
        <v>0</v>
      </c>
      <c r="DF171">
        <v>0</v>
      </c>
      <c r="DG171">
        <v>0</v>
      </c>
      <c r="DH171">
        <v>0</v>
      </c>
      <c r="DI171">
        <v>0</v>
      </c>
      <c r="DJ171">
        <v>0</v>
      </c>
      <c r="DK171">
        <v>0</v>
      </c>
      <c r="DL171">
        <v>0</v>
      </c>
      <c r="DM171">
        <v>0</v>
      </c>
      <c r="DN171">
        <v>0</v>
      </c>
      <c r="DO171" s="1">
        <v>431000000</v>
      </c>
      <c r="DP171" s="1">
        <v>437000000</v>
      </c>
      <c r="DQ171" s="1">
        <v>444000000</v>
      </c>
      <c r="DR171">
        <v>5152621</v>
      </c>
      <c r="DS171">
        <v>6112200</v>
      </c>
      <c r="DT171">
        <v>6837339</v>
      </c>
      <c r="DU171">
        <v>7805032</v>
      </c>
      <c r="DV171">
        <v>9191952</v>
      </c>
      <c r="DW171" s="1">
        <v>10100000</v>
      </c>
      <c r="DX171" s="1">
        <v>11300000</v>
      </c>
      <c r="DY171" s="1">
        <v>14100000</v>
      </c>
      <c r="DZ171" s="1">
        <v>13000000</v>
      </c>
      <c r="EA171" s="1">
        <v>13800000</v>
      </c>
      <c r="EB171" s="1">
        <v>20300000</v>
      </c>
      <c r="EC171" s="1">
        <v>21800000</v>
      </c>
      <c r="ED171" s="1">
        <v>23100000</v>
      </c>
      <c r="EE171" s="1">
        <v>25900000</v>
      </c>
      <c r="EF171" s="1">
        <v>32800000</v>
      </c>
      <c r="EG171" s="1">
        <v>36600000</v>
      </c>
      <c r="EH171" s="1">
        <v>32500000</v>
      </c>
      <c r="EI171" s="1">
        <v>39900000</v>
      </c>
      <c r="EJ171" s="1">
        <v>45400000</v>
      </c>
      <c r="EK171" s="1">
        <v>45000000</v>
      </c>
      <c r="EL171" s="1">
        <v>65100000</v>
      </c>
      <c r="EM171" s="1">
        <v>82500000</v>
      </c>
      <c r="EN171" s="1">
        <v>93300000</v>
      </c>
      <c r="EO171" s="1">
        <v>83800000</v>
      </c>
      <c r="EP171" s="1">
        <v>81200000</v>
      </c>
      <c r="EQ171" s="1">
        <v>86400000</v>
      </c>
      <c r="ER171" s="1">
        <v>81100000</v>
      </c>
      <c r="ES171">
        <v>0</v>
      </c>
      <c r="ET171">
        <v>0</v>
      </c>
      <c r="EU171">
        <v>0</v>
      </c>
      <c r="EV171">
        <v>0</v>
      </c>
      <c r="EW171">
        <v>0</v>
      </c>
      <c r="EX171">
        <v>0</v>
      </c>
      <c r="EY171">
        <v>0</v>
      </c>
      <c r="EZ171">
        <v>0</v>
      </c>
      <c r="FA171">
        <v>0</v>
      </c>
      <c r="FB171">
        <v>0</v>
      </c>
      <c r="FC171">
        <v>0</v>
      </c>
      <c r="FD171">
        <v>0</v>
      </c>
      <c r="FE171">
        <v>0</v>
      </c>
      <c r="FF171">
        <v>0</v>
      </c>
      <c r="FG171">
        <v>0</v>
      </c>
      <c r="FH171">
        <v>0</v>
      </c>
      <c r="FI171">
        <v>0</v>
      </c>
    </row>
    <row r="172" spans="1:165" x14ac:dyDescent="0.25">
      <c r="A172">
        <v>1842</v>
      </c>
      <c r="B172">
        <v>99</v>
      </c>
      <c r="C172">
        <f t="shared" si="14"/>
        <v>139910431</v>
      </c>
      <c r="D172">
        <v>3026186</v>
      </c>
      <c r="E172">
        <v>3086709</v>
      </c>
      <c r="F172">
        <v>3148444</v>
      </c>
      <c r="G172">
        <v>3211413</v>
      </c>
      <c r="H172">
        <v>3275641</v>
      </c>
      <c r="I172">
        <v>3341154</v>
      </c>
      <c r="J172">
        <v>3407977</v>
      </c>
      <c r="K172">
        <v>3476136</v>
      </c>
      <c r="L172">
        <v>4234108</v>
      </c>
      <c r="M172">
        <v>4210209</v>
      </c>
      <c r="N172">
        <v>4011942</v>
      </c>
      <c r="O172">
        <v>4064418</v>
      </c>
      <c r="P172">
        <v>4322804</v>
      </c>
      <c r="Q172">
        <v>4408501</v>
      </c>
      <c r="R172">
        <v>4190491</v>
      </c>
      <c r="S172">
        <v>4892486</v>
      </c>
      <c r="T172">
        <v>4692836</v>
      </c>
      <c r="U172">
        <v>4878647</v>
      </c>
      <c r="V172">
        <v>4870549</v>
      </c>
      <c r="W172">
        <v>5436407</v>
      </c>
      <c r="X172">
        <v>5481981</v>
      </c>
      <c r="Y172">
        <v>5529757</v>
      </c>
      <c r="Z172">
        <v>5910539</v>
      </c>
      <c r="AA172">
        <v>6036271</v>
      </c>
      <c r="AB172">
        <v>5893813</v>
      </c>
      <c r="AC172">
        <v>5878782</v>
      </c>
      <c r="AD172">
        <v>6032384</v>
      </c>
      <c r="AE172">
        <v>5941369</v>
      </c>
      <c r="AF172">
        <v>6290174</v>
      </c>
      <c r="AG172">
        <v>6728303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  <c r="BI172">
        <v>0</v>
      </c>
      <c r="BJ172">
        <v>0</v>
      </c>
      <c r="BK172">
        <v>0</v>
      </c>
      <c r="BL172">
        <v>0</v>
      </c>
      <c r="BM172">
        <v>0</v>
      </c>
      <c r="BN172">
        <v>0</v>
      </c>
      <c r="BO172">
        <v>0</v>
      </c>
      <c r="BP172">
        <v>0</v>
      </c>
      <c r="BQ172">
        <v>0</v>
      </c>
      <c r="BR172">
        <v>0</v>
      </c>
      <c r="BS172">
        <v>0</v>
      </c>
      <c r="BT172">
        <v>0</v>
      </c>
      <c r="BU172">
        <v>0</v>
      </c>
      <c r="BV172">
        <v>0</v>
      </c>
      <c r="BW172">
        <v>0</v>
      </c>
      <c r="BX172">
        <v>0</v>
      </c>
      <c r="BY172">
        <v>0</v>
      </c>
      <c r="BZ172">
        <v>0</v>
      </c>
      <c r="CA172">
        <v>0</v>
      </c>
      <c r="CB172">
        <v>0</v>
      </c>
      <c r="CC172">
        <v>0</v>
      </c>
      <c r="CD172">
        <v>0</v>
      </c>
      <c r="CE172">
        <v>0</v>
      </c>
      <c r="CF172">
        <v>0</v>
      </c>
      <c r="CG172">
        <v>0</v>
      </c>
      <c r="CH172">
        <v>0</v>
      </c>
      <c r="CI172">
        <v>0</v>
      </c>
      <c r="CJ172">
        <v>0</v>
      </c>
      <c r="CK172">
        <v>0</v>
      </c>
      <c r="CL172">
        <v>0</v>
      </c>
      <c r="CM172">
        <v>0</v>
      </c>
      <c r="CN172">
        <v>0</v>
      </c>
      <c r="CO172">
        <v>0</v>
      </c>
      <c r="CP172">
        <v>0</v>
      </c>
      <c r="CQ172">
        <v>0</v>
      </c>
      <c r="CR172">
        <v>0</v>
      </c>
      <c r="CS172">
        <v>0</v>
      </c>
      <c r="CT172">
        <v>0</v>
      </c>
      <c r="CU172">
        <v>0</v>
      </c>
      <c r="CV172">
        <v>0</v>
      </c>
      <c r="CW172">
        <v>0</v>
      </c>
      <c r="CX172">
        <v>0</v>
      </c>
      <c r="CY172">
        <v>0</v>
      </c>
      <c r="CZ172">
        <v>0</v>
      </c>
      <c r="DA172">
        <v>0</v>
      </c>
      <c r="DB172">
        <v>0</v>
      </c>
      <c r="DC172">
        <v>0</v>
      </c>
      <c r="DD172">
        <v>0</v>
      </c>
      <c r="DE172">
        <v>0</v>
      </c>
      <c r="DF172">
        <v>0</v>
      </c>
      <c r="DG172">
        <v>0</v>
      </c>
      <c r="DH172">
        <v>0</v>
      </c>
      <c r="DI172">
        <v>0</v>
      </c>
      <c r="DJ172">
        <v>0</v>
      </c>
      <c r="DK172">
        <v>0</v>
      </c>
      <c r="DL172">
        <v>0</v>
      </c>
      <c r="DM172">
        <v>0</v>
      </c>
      <c r="DN172">
        <v>0</v>
      </c>
      <c r="DO172">
        <v>0</v>
      </c>
      <c r="DP172">
        <v>0</v>
      </c>
      <c r="DQ172">
        <v>0</v>
      </c>
      <c r="DR172">
        <v>0</v>
      </c>
      <c r="DS172">
        <v>0</v>
      </c>
      <c r="DT172">
        <v>0</v>
      </c>
      <c r="DU172">
        <v>0</v>
      </c>
      <c r="DV172">
        <v>0</v>
      </c>
      <c r="DW172">
        <v>0</v>
      </c>
      <c r="DX172">
        <v>0</v>
      </c>
      <c r="DY172">
        <v>0</v>
      </c>
      <c r="DZ172">
        <v>0</v>
      </c>
      <c r="EA172">
        <v>0</v>
      </c>
      <c r="EB172">
        <v>0</v>
      </c>
      <c r="EC172">
        <v>0</v>
      </c>
      <c r="ED172">
        <v>0</v>
      </c>
      <c r="EE172">
        <v>0</v>
      </c>
      <c r="EF172">
        <v>0</v>
      </c>
      <c r="EG172">
        <v>0</v>
      </c>
      <c r="EH172">
        <v>0</v>
      </c>
      <c r="EI172">
        <v>0</v>
      </c>
      <c r="EJ172">
        <v>0</v>
      </c>
      <c r="EK172">
        <v>0</v>
      </c>
      <c r="EL172">
        <v>0</v>
      </c>
      <c r="EM172">
        <v>0</v>
      </c>
      <c r="EN172">
        <v>0</v>
      </c>
      <c r="EO172">
        <v>0</v>
      </c>
      <c r="EP172">
        <v>0</v>
      </c>
      <c r="EQ172">
        <v>0</v>
      </c>
      <c r="ER172">
        <v>0</v>
      </c>
      <c r="ES172">
        <v>0</v>
      </c>
      <c r="ET172">
        <v>0</v>
      </c>
      <c r="EU172">
        <v>0</v>
      </c>
      <c r="EV172">
        <v>0</v>
      </c>
      <c r="EW172">
        <v>0</v>
      </c>
      <c r="EX172">
        <v>0</v>
      </c>
      <c r="EY172">
        <v>0</v>
      </c>
      <c r="EZ172">
        <v>0</v>
      </c>
      <c r="FA172">
        <v>0</v>
      </c>
      <c r="FB172">
        <v>0</v>
      </c>
      <c r="FC172">
        <v>0</v>
      </c>
      <c r="FD172">
        <v>0</v>
      </c>
      <c r="FE172">
        <v>0</v>
      </c>
      <c r="FF172">
        <v>0</v>
      </c>
      <c r="FG172">
        <v>0</v>
      </c>
      <c r="FH172">
        <v>0</v>
      </c>
      <c r="FI172">
        <v>0</v>
      </c>
    </row>
    <row r="173" spans="1:165" x14ac:dyDescent="0.25">
      <c r="A173">
        <v>1847</v>
      </c>
      <c r="B173">
        <v>99</v>
      </c>
      <c r="C173">
        <f t="shared" si="14"/>
        <v>150904659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3142667</v>
      </c>
      <c r="J173">
        <v>3205520</v>
      </c>
      <c r="K173">
        <v>3269631</v>
      </c>
      <c r="L173">
        <v>3982574</v>
      </c>
      <c r="M173">
        <v>3960094</v>
      </c>
      <c r="N173">
        <v>3773606</v>
      </c>
      <c r="O173">
        <v>3822965</v>
      </c>
      <c r="P173">
        <v>4066001</v>
      </c>
      <c r="Q173">
        <v>4146606</v>
      </c>
      <c r="R173">
        <v>3941548</v>
      </c>
      <c r="S173">
        <v>4601840</v>
      </c>
      <c r="T173">
        <v>4414050</v>
      </c>
      <c r="U173">
        <v>4588823</v>
      </c>
      <c r="V173">
        <v>4581206</v>
      </c>
      <c r="W173">
        <v>5113448</v>
      </c>
      <c r="X173">
        <v>5156315</v>
      </c>
      <c r="Y173">
        <v>5201252</v>
      </c>
      <c r="Z173">
        <v>5559414</v>
      </c>
      <c r="AA173">
        <v>5677677</v>
      </c>
      <c r="AB173">
        <v>5543681</v>
      </c>
      <c r="AC173">
        <v>5529543</v>
      </c>
      <c r="AD173">
        <v>5674020</v>
      </c>
      <c r="AE173">
        <v>5588412</v>
      </c>
      <c r="AF173">
        <v>5916496</v>
      </c>
      <c r="AG173">
        <v>6328597</v>
      </c>
      <c r="AH173">
        <v>6675108</v>
      </c>
      <c r="AI173">
        <v>6948653</v>
      </c>
      <c r="AJ173">
        <v>7041691</v>
      </c>
      <c r="AK173">
        <v>6896470</v>
      </c>
      <c r="AL173">
        <v>6556751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  <c r="BI173">
        <v>0</v>
      </c>
      <c r="BJ173">
        <v>0</v>
      </c>
      <c r="BK173">
        <v>0</v>
      </c>
      <c r="BL173">
        <v>0</v>
      </c>
      <c r="BM173">
        <v>0</v>
      </c>
      <c r="BN173">
        <v>0</v>
      </c>
      <c r="BO173">
        <v>0</v>
      </c>
      <c r="BP173">
        <v>0</v>
      </c>
      <c r="BQ173">
        <v>0</v>
      </c>
      <c r="BR173">
        <v>0</v>
      </c>
      <c r="BS173">
        <v>0</v>
      </c>
      <c r="BT173">
        <v>0</v>
      </c>
      <c r="BU173">
        <v>0</v>
      </c>
      <c r="BV173">
        <v>0</v>
      </c>
      <c r="BW173">
        <v>0</v>
      </c>
      <c r="BX173">
        <v>0</v>
      </c>
      <c r="BY173">
        <v>0</v>
      </c>
      <c r="BZ173">
        <v>0</v>
      </c>
      <c r="CA173">
        <v>0</v>
      </c>
      <c r="CB173">
        <v>0</v>
      </c>
      <c r="CC173">
        <v>0</v>
      </c>
      <c r="CD173">
        <v>0</v>
      </c>
      <c r="CE173">
        <v>0</v>
      </c>
      <c r="CF173">
        <v>0</v>
      </c>
      <c r="CG173">
        <v>0</v>
      </c>
      <c r="CH173">
        <v>0</v>
      </c>
      <c r="CI173">
        <v>0</v>
      </c>
      <c r="CJ173">
        <v>0</v>
      </c>
      <c r="CK173">
        <v>0</v>
      </c>
      <c r="CL173">
        <v>0</v>
      </c>
      <c r="CM173">
        <v>0</v>
      </c>
      <c r="CN173">
        <v>0</v>
      </c>
      <c r="CO173">
        <v>0</v>
      </c>
      <c r="CP173">
        <v>0</v>
      </c>
      <c r="CQ173">
        <v>0</v>
      </c>
      <c r="CR173">
        <v>0</v>
      </c>
      <c r="CS173">
        <v>0</v>
      </c>
      <c r="CT173">
        <v>0</v>
      </c>
      <c r="CU173">
        <v>0</v>
      </c>
      <c r="CV173">
        <v>0</v>
      </c>
      <c r="CW173">
        <v>0</v>
      </c>
      <c r="CX173">
        <v>0</v>
      </c>
      <c r="CY173">
        <v>0</v>
      </c>
      <c r="CZ173">
        <v>0</v>
      </c>
      <c r="DA173">
        <v>0</v>
      </c>
      <c r="DB173">
        <v>0</v>
      </c>
      <c r="DC173">
        <v>0</v>
      </c>
      <c r="DD173">
        <v>0</v>
      </c>
      <c r="DE173">
        <v>0</v>
      </c>
      <c r="DF173">
        <v>0</v>
      </c>
      <c r="DG173">
        <v>0</v>
      </c>
      <c r="DH173">
        <v>0</v>
      </c>
      <c r="DI173">
        <v>0</v>
      </c>
      <c r="DJ173">
        <v>0</v>
      </c>
      <c r="DK173">
        <v>0</v>
      </c>
      <c r="DL173">
        <v>0</v>
      </c>
      <c r="DM173">
        <v>0</v>
      </c>
      <c r="DN173">
        <v>0</v>
      </c>
      <c r="DO173">
        <v>0</v>
      </c>
      <c r="DP173">
        <v>0</v>
      </c>
      <c r="DQ173">
        <v>0</v>
      </c>
      <c r="DR173">
        <v>0</v>
      </c>
      <c r="DS173">
        <v>0</v>
      </c>
      <c r="DT173">
        <v>0</v>
      </c>
      <c r="DU173">
        <v>0</v>
      </c>
      <c r="DV173">
        <v>0</v>
      </c>
      <c r="DW173">
        <v>0</v>
      </c>
      <c r="DX173">
        <v>0</v>
      </c>
      <c r="DY173">
        <v>0</v>
      </c>
      <c r="DZ173">
        <v>0</v>
      </c>
      <c r="EA173">
        <v>0</v>
      </c>
      <c r="EB173">
        <v>0</v>
      </c>
      <c r="EC173">
        <v>0</v>
      </c>
      <c r="ED173">
        <v>0</v>
      </c>
      <c r="EE173">
        <v>0</v>
      </c>
      <c r="EF173">
        <v>0</v>
      </c>
      <c r="EG173">
        <v>0</v>
      </c>
      <c r="EH173">
        <v>0</v>
      </c>
      <c r="EI173">
        <v>0</v>
      </c>
      <c r="EJ173">
        <v>0</v>
      </c>
      <c r="EK173">
        <v>0</v>
      </c>
      <c r="EL173">
        <v>0</v>
      </c>
      <c r="EM173">
        <v>0</v>
      </c>
      <c r="EN173">
        <v>0</v>
      </c>
      <c r="EO173">
        <v>0</v>
      </c>
      <c r="EP173">
        <v>0</v>
      </c>
      <c r="EQ173">
        <v>0</v>
      </c>
      <c r="ER173">
        <v>0</v>
      </c>
      <c r="ES173">
        <v>0</v>
      </c>
      <c r="ET173">
        <v>0</v>
      </c>
      <c r="EU173">
        <v>0</v>
      </c>
      <c r="EV173">
        <v>0</v>
      </c>
      <c r="EW173">
        <v>0</v>
      </c>
      <c r="EX173">
        <v>0</v>
      </c>
      <c r="EY173">
        <v>0</v>
      </c>
      <c r="EZ173">
        <v>0</v>
      </c>
      <c r="FA173">
        <v>0</v>
      </c>
      <c r="FB173">
        <v>0</v>
      </c>
      <c r="FC173">
        <v>0</v>
      </c>
      <c r="FD173">
        <v>0</v>
      </c>
      <c r="FE173">
        <v>0</v>
      </c>
      <c r="FF173">
        <v>0</v>
      </c>
      <c r="FG173">
        <v>0</v>
      </c>
      <c r="FH173">
        <v>0</v>
      </c>
      <c r="FI173">
        <v>0</v>
      </c>
    </row>
    <row r="174" spans="1:165" x14ac:dyDescent="0.25">
      <c r="A174">
        <v>1852</v>
      </c>
      <c r="B174">
        <v>99</v>
      </c>
      <c r="C174">
        <f t="shared" si="14"/>
        <v>167169730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3830087</v>
      </c>
      <c r="O174">
        <v>3880185</v>
      </c>
      <c r="P174">
        <v>4126859</v>
      </c>
      <c r="Q174">
        <v>4208671</v>
      </c>
      <c r="R174">
        <v>4000543</v>
      </c>
      <c r="S174">
        <v>4670718</v>
      </c>
      <c r="T174">
        <v>4480118</v>
      </c>
      <c r="U174">
        <v>4657506</v>
      </c>
      <c r="V174">
        <v>4649776</v>
      </c>
      <c r="W174">
        <v>5189984</v>
      </c>
      <c r="X174">
        <v>5233493</v>
      </c>
      <c r="Y174">
        <v>5279102</v>
      </c>
      <c r="Z174">
        <v>5642625</v>
      </c>
      <c r="AA174">
        <v>5762657</v>
      </c>
      <c r="AB174">
        <v>5626657</v>
      </c>
      <c r="AC174">
        <v>5612307</v>
      </c>
      <c r="AD174">
        <v>5758946</v>
      </c>
      <c r="AE174">
        <v>5672057</v>
      </c>
      <c r="AF174">
        <v>6005051</v>
      </c>
      <c r="AG174">
        <v>6423320</v>
      </c>
      <c r="AH174">
        <v>6775018</v>
      </c>
      <c r="AI174">
        <v>7052657</v>
      </c>
      <c r="AJ174">
        <v>7147088</v>
      </c>
      <c r="AK174">
        <v>6999693</v>
      </c>
      <c r="AL174">
        <v>6654889</v>
      </c>
      <c r="AM174">
        <v>6452402</v>
      </c>
      <c r="AN174">
        <v>6425305</v>
      </c>
      <c r="AO174">
        <v>6434662</v>
      </c>
      <c r="AP174">
        <v>6311605</v>
      </c>
      <c r="AQ174">
        <v>6205749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  <c r="BI174">
        <v>0</v>
      </c>
      <c r="BJ174">
        <v>0</v>
      </c>
      <c r="BK174">
        <v>0</v>
      </c>
      <c r="BL174">
        <v>0</v>
      </c>
      <c r="BM174">
        <v>0</v>
      </c>
      <c r="BN174">
        <v>0</v>
      </c>
      <c r="BO174">
        <v>0</v>
      </c>
      <c r="BP174">
        <v>0</v>
      </c>
      <c r="BQ174">
        <v>0</v>
      </c>
      <c r="BR174">
        <v>0</v>
      </c>
      <c r="BS174">
        <v>0</v>
      </c>
      <c r="BT174">
        <v>0</v>
      </c>
      <c r="BU174">
        <v>0</v>
      </c>
      <c r="BV174">
        <v>0</v>
      </c>
      <c r="BW174">
        <v>0</v>
      </c>
      <c r="BX174">
        <v>0</v>
      </c>
      <c r="BY174">
        <v>0</v>
      </c>
      <c r="BZ174">
        <v>0</v>
      </c>
      <c r="CA174">
        <v>0</v>
      </c>
      <c r="CB174">
        <v>0</v>
      </c>
      <c r="CC174">
        <v>0</v>
      </c>
      <c r="CD174">
        <v>0</v>
      </c>
      <c r="CE174">
        <v>0</v>
      </c>
      <c r="CF174">
        <v>0</v>
      </c>
      <c r="CG174">
        <v>0</v>
      </c>
      <c r="CH174">
        <v>0</v>
      </c>
      <c r="CI174">
        <v>0</v>
      </c>
      <c r="CJ174">
        <v>0</v>
      </c>
      <c r="CK174">
        <v>0</v>
      </c>
      <c r="CL174">
        <v>0</v>
      </c>
      <c r="CM174">
        <v>0</v>
      </c>
      <c r="CN174">
        <v>0</v>
      </c>
      <c r="CO174">
        <v>0</v>
      </c>
      <c r="CP174">
        <v>0</v>
      </c>
      <c r="CQ174">
        <v>0</v>
      </c>
      <c r="CR174">
        <v>0</v>
      </c>
      <c r="CS174">
        <v>0</v>
      </c>
      <c r="CT174">
        <v>0</v>
      </c>
      <c r="CU174">
        <v>0</v>
      </c>
      <c r="CV174">
        <v>0</v>
      </c>
      <c r="CW174">
        <v>0</v>
      </c>
      <c r="CX174">
        <v>0</v>
      </c>
      <c r="CY174">
        <v>0</v>
      </c>
      <c r="CZ174">
        <v>0</v>
      </c>
      <c r="DA174">
        <v>0</v>
      </c>
      <c r="DB174">
        <v>0</v>
      </c>
      <c r="DC174">
        <v>0</v>
      </c>
      <c r="DD174">
        <v>0</v>
      </c>
      <c r="DE174">
        <v>0</v>
      </c>
      <c r="DF174">
        <v>0</v>
      </c>
      <c r="DG174">
        <v>0</v>
      </c>
      <c r="DH174">
        <v>0</v>
      </c>
      <c r="DI174">
        <v>0</v>
      </c>
      <c r="DJ174">
        <v>0</v>
      </c>
      <c r="DK174">
        <v>0</v>
      </c>
      <c r="DL174">
        <v>0</v>
      </c>
      <c r="DM174">
        <v>0</v>
      </c>
      <c r="DN174">
        <v>0</v>
      </c>
      <c r="DO174">
        <v>0</v>
      </c>
      <c r="DP174">
        <v>0</v>
      </c>
      <c r="DQ174">
        <v>0</v>
      </c>
      <c r="DR174">
        <v>0</v>
      </c>
      <c r="DS174">
        <v>0</v>
      </c>
      <c r="DT174">
        <v>0</v>
      </c>
      <c r="DU174">
        <v>0</v>
      </c>
      <c r="DV174">
        <v>0</v>
      </c>
      <c r="DW174">
        <v>0</v>
      </c>
      <c r="DX174">
        <v>0</v>
      </c>
      <c r="DY174">
        <v>0</v>
      </c>
      <c r="DZ174">
        <v>0</v>
      </c>
      <c r="EA174">
        <v>0</v>
      </c>
      <c r="EB174">
        <v>0</v>
      </c>
      <c r="EC174">
        <v>0</v>
      </c>
      <c r="ED174">
        <v>0</v>
      </c>
      <c r="EE174">
        <v>0</v>
      </c>
      <c r="EF174">
        <v>0</v>
      </c>
      <c r="EG174">
        <v>0</v>
      </c>
      <c r="EH174">
        <v>0</v>
      </c>
      <c r="EI174">
        <v>0</v>
      </c>
      <c r="EJ174">
        <v>0</v>
      </c>
      <c r="EK174">
        <v>0</v>
      </c>
      <c r="EL174">
        <v>0</v>
      </c>
      <c r="EM174">
        <v>0</v>
      </c>
      <c r="EN174">
        <v>0</v>
      </c>
      <c r="EO174">
        <v>0</v>
      </c>
      <c r="EP174">
        <v>0</v>
      </c>
      <c r="EQ174">
        <v>0</v>
      </c>
      <c r="ER174">
        <v>0</v>
      </c>
      <c r="ES174">
        <v>0</v>
      </c>
      <c r="ET174">
        <v>0</v>
      </c>
      <c r="EU174">
        <v>0</v>
      </c>
      <c r="EV174">
        <v>0</v>
      </c>
      <c r="EW174">
        <v>0</v>
      </c>
      <c r="EX174">
        <v>0</v>
      </c>
      <c r="EY174">
        <v>0</v>
      </c>
      <c r="EZ174">
        <v>0</v>
      </c>
      <c r="FA174">
        <v>0</v>
      </c>
      <c r="FB174">
        <v>0</v>
      </c>
      <c r="FC174">
        <v>0</v>
      </c>
      <c r="FD174">
        <v>0</v>
      </c>
      <c r="FE174">
        <v>0</v>
      </c>
      <c r="FF174">
        <v>0</v>
      </c>
      <c r="FG174">
        <v>0</v>
      </c>
      <c r="FH174">
        <v>0</v>
      </c>
      <c r="FI174">
        <v>0</v>
      </c>
    </row>
    <row r="175" spans="1:165" x14ac:dyDescent="0.25">
      <c r="A175">
        <v>1857</v>
      </c>
      <c r="B175">
        <v>99</v>
      </c>
      <c r="C175">
        <f t="shared" si="14"/>
        <v>212284264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5464840</v>
      </c>
      <c r="T175">
        <v>5241834</v>
      </c>
      <c r="U175">
        <v>5449382</v>
      </c>
      <c r="V175">
        <v>5440337</v>
      </c>
      <c r="W175">
        <v>6072393</v>
      </c>
      <c r="X175">
        <v>6123299</v>
      </c>
      <c r="Y175">
        <v>6176663</v>
      </c>
      <c r="Z175">
        <v>6601992</v>
      </c>
      <c r="AA175">
        <v>6742433</v>
      </c>
      <c r="AB175">
        <v>6583309</v>
      </c>
      <c r="AC175">
        <v>6566519</v>
      </c>
      <c r="AD175">
        <v>6738090</v>
      </c>
      <c r="AE175">
        <v>6636428</v>
      </c>
      <c r="AF175">
        <v>7026038</v>
      </c>
      <c r="AG175">
        <v>7515422</v>
      </c>
      <c r="AH175">
        <v>7926916</v>
      </c>
      <c r="AI175" s="1">
        <v>8251760</v>
      </c>
      <c r="AJ175" s="1">
        <v>8362246</v>
      </c>
      <c r="AK175">
        <v>8189791</v>
      </c>
      <c r="AL175">
        <v>7786363</v>
      </c>
      <c r="AM175">
        <v>7549449</v>
      </c>
      <c r="AN175">
        <v>7517744</v>
      </c>
      <c r="AO175">
        <v>7528692</v>
      </c>
      <c r="AP175">
        <v>7384713</v>
      </c>
      <c r="AQ175">
        <v>7260860</v>
      </c>
      <c r="AR175">
        <v>7289737</v>
      </c>
      <c r="AS175">
        <v>8000944</v>
      </c>
      <c r="AT175" s="1">
        <v>8261856</v>
      </c>
      <c r="AU175" s="1">
        <v>8295892</v>
      </c>
      <c r="AV175" s="1">
        <v>8298322</v>
      </c>
      <c r="AW175" s="1">
        <v>0</v>
      </c>
      <c r="AX175" s="1">
        <v>0</v>
      </c>
      <c r="AY175" s="1">
        <v>0</v>
      </c>
      <c r="AZ175">
        <v>0</v>
      </c>
      <c r="BA175" s="1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  <c r="BI175">
        <v>0</v>
      </c>
      <c r="BJ175">
        <v>0</v>
      </c>
      <c r="BK175">
        <v>0</v>
      </c>
      <c r="BL175">
        <v>0</v>
      </c>
      <c r="BM175">
        <v>0</v>
      </c>
      <c r="BN175">
        <v>0</v>
      </c>
      <c r="BO175">
        <v>0</v>
      </c>
      <c r="BP175">
        <v>0</v>
      </c>
      <c r="BQ175">
        <v>0</v>
      </c>
      <c r="BR175">
        <v>0</v>
      </c>
      <c r="BS175">
        <v>0</v>
      </c>
      <c r="BT175">
        <v>0</v>
      </c>
      <c r="BU175">
        <v>0</v>
      </c>
      <c r="BV175">
        <v>0</v>
      </c>
      <c r="BW175">
        <v>0</v>
      </c>
      <c r="BX175">
        <v>0</v>
      </c>
      <c r="BY175">
        <v>0</v>
      </c>
      <c r="BZ175">
        <v>0</v>
      </c>
      <c r="CA175">
        <v>0</v>
      </c>
      <c r="CB175">
        <v>0</v>
      </c>
      <c r="CC175">
        <v>0</v>
      </c>
      <c r="CD175">
        <v>0</v>
      </c>
      <c r="CE175">
        <v>0</v>
      </c>
      <c r="CF175">
        <v>0</v>
      </c>
      <c r="CG175">
        <v>0</v>
      </c>
      <c r="CH175">
        <v>0</v>
      </c>
      <c r="CI175">
        <v>0</v>
      </c>
      <c r="CJ175">
        <v>0</v>
      </c>
      <c r="CK175">
        <v>0</v>
      </c>
      <c r="CL175">
        <v>0</v>
      </c>
      <c r="CM175">
        <v>0</v>
      </c>
      <c r="CN175">
        <v>0</v>
      </c>
      <c r="CO175">
        <v>0</v>
      </c>
      <c r="CP175">
        <v>0</v>
      </c>
      <c r="CQ175">
        <v>0</v>
      </c>
      <c r="CR175">
        <v>0</v>
      </c>
      <c r="CS175">
        <v>0</v>
      </c>
      <c r="CT175">
        <v>0</v>
      </c>
      <c r="CU175">
        <v>0</v>
      </c>
      <c r="CV175">
        <v>0</v>
      </c>
      <c r="CW175">
        <v>0</v>
      </c>
      <c r="CX175">
        <v>0</v>
      </c>
      <c r="CY175">
        <v>0</v>
      </c>
      <c r="CZ175">
        <v>0</v>
      </c>
      <c r="DA175">
        <v>0</v>
      </c>
      <c r="DB175">
        <v>0</v>
      </c>
      <c r="DC175">
        <v>0</v>
      </c>
      <c r="DD175">
        <v>0</v>
      </c>
      <c r="DE175">
        <v>0</v>
      </c>
      <c r="DF175">
        <v>0</v>
      </c>
      <c r="DG175">
        <v>0</v>
      </c>
      <c r="DH175">
        <v>0</v>
      </c>
      <c r="DI175">
        <v>0</v>
      </c>
      <c r="DJ175">
        <v>0</v>
      </c>
      <c r="DK175">
        <v>0</v>
      </c>
      <c r="DL175">
        <v>0</v>
      </c>
      <c r="DM175">
        <v>0</v>
      </c>
      <c r="DN175">
        <v>0</v>
      </c>
      <c r="DO175">
        <v>0</v>
      </c>
      <c r="DP175">
        <v>0</v>
      </c>
      <c r="DQ175">
        <v>0</v>
      </c>
      <c r="DR175">
        <v>0</v>
      </c>
      <c r="DS175">
        <v>0</v>
      </c>
      <c r="DT175">
        <v>0</v>
      </c>
      <c r="DU175">
        <v>0</v>
      </c>
      <c r="DV175">
        <v>0</v>
      </c>
      <c r="DW175">
        <v>0</v>
      </c>
      <c r="DX175">
        <v>0</v>
      </c>
      <c r="DY175">
        <v>0</v>
      </c>
      <c r="DZ175">
        <v>0</v>
      </c>
      <c r="EA175">
        <v>0</v>
      </c>
      <c r="EB175">
        <v>0</v>
      </c>
      <c r="EC175">
        <v>0</v>
      </c>
      <c r="ED175">
        <v>0</v>
      </c>
      <c r="EE175">
        <v>0</v>
      </c>
      <c r="EF175">
        <v>0</v>
      </c>
      <c r="EG175">
        <v>0</v>
      </c>
      <c r="EH175">
        <v>0</v>
      </c>
      <c r="EI175">
        <v>0</v>
      </c>
      <c r="EJ175">
        <v>0</v>
      </c>
      <c r="EK175">
        <v>0</v>
      </c>
      <c r="EL175">
        <v>0</v>
      </c>
      <c r="EM175">
        <v>0</v>
      </c>
      <c r="EN175">
        <v>0</v>
      </c>
      <c r="EO175">
        <v>0</v>
      </c>
      <c r="EP175">
        <v>0</v>
      </c>
      <c r="EQ175">
        <v>0</v>
      </c>
      <c r="ER175">
        <v>0</v>
      </c>
      <c r="ES175">
        <v>0</v>
      </c>
      <c r="ET175">
        <v>0</v>
      </c>
      <c r="EU175">
        <v>0</v>
      </c>
      <c r="EV175">
        <v>0</v>
      </c>
      <c r="EW175">
        <v>0</v>
      </c>
      <c r="EX175">
        <v>0</v>
      </c>
      <c r="EY175">
        <v>0</v>
      </c>
      <c r="EZ175">
        <v>0</v>
      </c>
      <c r="FA175">
        <v>0</v>
      </c>
      <c r="FB175">
        <v>0</v>
      </c>
      <c r="FC175">
        <v>0</v>
      </c>
      <c r="FD175">
        <v>0</v>
      </c>
      <c r="FE175">
        <v>0</v>
      </c>
      <c r="FF175">
        <v>0</v>
      </c>
      <c r="FG175">
        <v>0</v>
      </c>
      <c r="FH175">
        <v>0</v>
      </c>
      <c r="FI175">
        <v>0</v>
      </c>
    </row>
    <row r="176" spans="1:165" x14ac:dyDescent="0.25">
      <c r="A176">
        <v>1862</v>
      </c>
      <c r="B176">
        <v>99</v>
      </c>
      <c r="C176">
        <f t="shared" si="14"/>
        <v>275998952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7452269</v>
      </c>
      <c r="Y176">
        <v>7517215</v>
      </c>
      <c r="Z176">
        <v>8034855</v>
      </c>
      <c r="AA176">
        <v>8205777</v>
      </c>
      <c r="AB176">
        <v>8012117</v>
      </c>
      <c r="AC176">
        <v>7991683</v>
      </c>
      <c r="AD176">
        <v>8200492</v>
      </c>
      <c r="AE176">
        <v>8076766</v>
      </c>
      <c r="AF176">
        <v>8550935</v>
      </c>
      <c r="AG176" s="1">
        <v>9146532</v>
      </c>
      <c r="AH176" s="1">
        <v>9647334</v>
      </c>
      <c r="AI176" s="1">
        <v>10000000</v>
      </c>
      <c r="AJ176" s="1">
        <v>10200000</v>
      </c>
      <c r="AK176" s="1">
        <v>9967262</v>
      </c>
      <c r="AL176" s="1">
        <v>9476276</v>
      </c>
      <c r="AM176" s="1">
        <v>9187943</v>
      </c>
      <c r="AN176" s="1">
        <v>9149358</v>
      </c>
      <c r="AO176" s="1">
        <v>9162682</v>
      </c>
      <c r="AP176" s="1">
        <v>8987455</v>
      </c>
      <c r="AQ176" s="1">
        <v>8836721</v>
      </c>
      <c r="AR176" s="1">
        <v>8871866</v>
      </c>
      <c r="AS176" s="1">
        <v>9737429</v>
      </c>
      <c r="AT176" s="1">
        <v>10100000</v>
      </c>
      <c r="AU176" s="1">
        <v>10100000</v>
      </c>
      <c r="AV176" s="1">
        <v>10100000</v>
      </c>
      <c r="AW176" s="1">
        <v>10400000</v>
      </c>
      <c r="AX176" s="1">
        <v>10500000</v>
      </c>
      <c r="AY176" s="1">
        <v>10400000</v>
      </c>
      <c r="AZ176" s="1">
        <v>9985985</v>
      </c>
      <c r="BA176" s="1">
        <v>10000000</v>
      </c>
      <c r="BB176" s="1">
        <v>0</v>
      </c>
      <c r="BC176" s="1">
        <v>0</v>
      </c>
      <c r="BD176" s="1">
        <v>0</v>
      </c>
      <c r="BE176" s="1">
        <v>0</v>
      </c>
      <c r="BF176" s="1">
        <v>0</v>
      </c>
      <c r="BG176">
        <v>0</v>
      </c>
      <c r="BH176">
        <v>0</v>
      </c>
      <c r="BI176">
        <v>0</v>
      </c>
      <c r="BJ176">
        <v>0</v>
      </c>
      <c r="BK176">
        <v>0</v>
      </c>
      <c r="BL176">
        <v>0</v>
      </c>
      <c r="BM176">
        <v>0</v>
      </c>
      <c r="BN176">
        <v>0</v>
      </c>
      <c r="BO176">
        <v>0</v>
      </c>
      <c r="BP176">
        <v>0</v>
      </c>
      <c r="BQ176">
        <v>0</v>
      </c>
      <c r="BR176">
        <v>0</v>
      </c>
      <c r="BS176">
        <v>0</v>
      </c>
      <c r="BT176">
        <v>0</v>
      </c>
      <c r="BU176">
        <v>0</v>
      </c>
      <c r="BV176">
        <v>0</v>
      </c>
      <c r="BW176">
        <v>0</v>
      </c>
      <c r="BX176">
        <v>0</v>
      </c>
      <c r="BY176">
        <v>0</v>
      </c>
      <c r="BZ176">
        <v>0</v>
      </c>
      <c r="CA176">
        <v>0</v>
      </c>
      <c r="CB176">
        <v>0</v>
      </c>
      <c r="CC176">
        <v>0</v>
      </c>
      <c r="CD176">
        <v>0</v>
      </c>
      <c r="CE176">
        <v>0</v>
      </c>
      <c r="CF176">
        <v>0</v>
      </c>
      <c r="CG176">
        <v>0</v>
      </c>
      <c r="CH176">
        <v>0</v>
      </c>
      <c r="CI176">
        <v>0</v>
      </c>
      <c r="CJ176">
        <v>0</v>
      </c>
      <c r="CK176">
        <v>0</v>
      </c>
      <c r="CL176">
        <v>0</v>
      </c>
      <c r="CM176">
        <v>0</v>
      </c>
      <c r="CN176">
        <v>0</v>
      </c>
      <c r="CO176">
        <v>0</v>
      </c>
      <c r="CP176">
        <v>0</v>
      </c>
      <c r="CQ176">
        <v>0</v>
      </c>
      <c r="CR176">
        <v>0</v>
      </c>
      <c r="CS176">
        <v>0</v>
      </c>
      <c r="CT176">
        <v>0</v>
      </c>
      <c r="CU176">
        <v>0</v>
      </c>
      <c r="CV176">
        <v>0</v>
      </c>
      <c r="CW176">
        <v>0</v>
      </c>
      <c r="CX176">
        <v>0</v>
      </c>
      <c r="CY176">
        <v>0</v>
      </c>
      <c r="CZ176">
        <v>0</v>
      </c>
      <c r="DA176">
        <v>0</v>
      </c>
      <c r="DB176">
        <v>0</v>
      </c>
      <c r="DC176">
        <v>0</v>
      </c>
      <c r="DD176">
        <v>0</v>
      </c>
      <c r="DE176">
        <v>0</v>
      </c>
      <c r="DF176">
        <v>0</v>
      </c>
      <c r="DG176">
        <v>0</v>
      </c>
      <c r="DH176">
        <v>0</v>
      </c>
      <c r="DI176">
        <v>0</v>
      </c>
      <c r="DJ176">
        <v>0</v>
      </c>
      <c r="DK176">
        <v>0</v>
      </c>
      <c r="DL176">
        <v>0</v>
      </c>
      <c r="DM176">
        <v>0</v>
      </c>
      <c r="DN176">
        <v>0</v>
      </c>
      <c r="DO176">
        <v>0</v>
      </c>
      <c r="DP176">
        <v>0</v>
      </c>
      <c r="DQ176">
        <v>0</v>
      </c>
      <c r="DR176">
        <v>0</v>
      </c>
      <c r="DS176">
        <v>0</v>
      </c>
      <c r="DT176">
        <v>0</v>
      </c>
      <c r="DU176">
        <v>0</v>
      </c>
      <c r="DV176">
        <v>0</v>
      </c>
      <c r="DW176">
        <v>0</v>
      </c>
      <c r="DX176">
        <v>0</v>
      </c>
      <c r="DY176">
        <v>0</v>
      </c>
      <c r="DZ176">
        <v>0</v>
      </c>
      <c r="EA176">
        <v>0</v>
      </c>
      <c r="EB176">
        <v>0</v>
      </c>
      <c r="EC176">
        <v>0</v>
      </c>
      <c r="ED176">
        <v>0</v>
      </c>
      <c r="EE176">
        <v>0</v>
      </c>
      <c r="EF176">
        <v>0</v>
      </c>
      <c r="EG176">
        <v>0</v>
      </c>
      <c r="EH176">
        <v>0</v>
      </c>
      <c r="EI176">
        <v>0</v>
      </c>
      <c r="EJ176">
        <v>0</v>
      </c>
      <c r="EK176">
        <v>0</v>
      </c>
      <c r="EL176">
        <v>0</v>
      </c>
      <c r="EM176">
        <v>0</v>
      </c>
      <c r="EN176">
        <v>0</v>
      </c>
      <c r="EO176">
        <v>0</v>
      </c>
      <c r="EP176">
        <v>0</v>
      </c>
      <c r="EQ176">
        <v>0</v>
      </c>
      <c r="ER176">
        <v>0</v>
      </c>
      <c r="ES176">
        <v>0</v>
      </c>
      <c r="ET176">
        <v>0</v>
      </c>
      <c r="EU176">
        <v>0</v>
      </c>
      <c r="EV176">
        <v>0</v>
      </c>
      <c r="EW176">
        <v>0</v>
      </c>
      <c r="EX176">
        <v>0</v>
      </c>
      <c r="EY176">
        <v>0</v>
      </c>
      <c r="EZ176">
        <v>0</v>
      </c>
      <c r="FA176">
        <v>0</v>
      </c>
      <c r="FB176">
        <v>0</v>
      </c>
      <c r="FC176">
        <v>0</v>
      </c>
      <c r="FD176">
        <v>0</v>
      </c>
      <c r="FE176">
        <v>0</v>
      </c>
      <c r="FF176">
        <v>0</v>
      </c>
      <c r="FG176">
        <v>0</v>
      </c>
      <c r="FH176">
        <v>0</v>
      </c>
      <c r="FI176">
        <v>0</v>
      </c>
    </row>
    <row r="177" spans="1:165" x14ac:dyDescent="0.25">
      <c r="A177">
        <v>1867</v>
      </c>
      <c r="B177">
        <v>99</v>
      </c>
      <c r="C177">
        <f t="shared" si="14"/>
        <v>332521407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9258263</v>
      </c>
      <c r="AD177">
        <v>9500165</v>
      </c>
      <c r="AE177">
        <v>9356830</v>
      </c>
      <c r="AF177">
        <v>9906149</v>
      </c>
      <c r="AG177" s="1">
        <v>10600000</v>
      </c>
      <c r="AH177" s="1">
        <v>11200000</v>
      </c>
      <c r="AI177" s="1">
        <v>11600000</v>
      </c>
      <c r="AJ177" s="1">
        <v>11800000</v>
      </c>
      <c r="AK177" s="1">
        <v>11500000</v>
      </c>
      <c r="AL177" s="1">
        <v>11000000</v>
      </c>
      <c r="AM177" s="1">
        <v>10600000</v>
      </c>
      <c r="AN177" s="1">
        <v>10600000</v>
      </c>
      <c r="AO177" s="1">
        <v>10600000</v>
      </c>
      <c r="AP177" s="1">
        <v>10400000</v>
      </c>
      <c r="AQ177" s="1">
        <v>10200000</v>
      </c>
      <c r="AR177" s="1">
        <v>10300000</v>
      </c>
      <c r="AS177" s="1">
        <v>11300000</v>
      </c>
      <c r="AT177" s="1">
        <v>11600000</v>
      </c>
      <c r="AU177" s="1">
        <v>11700000</v>
      </c>
      <c r="AV177" s="1">
        <v>11700000</v>
      </c>
      <c r="AW177" s="1">
        <v>12100000</v>
      </c>
      <c r="AX177" s="1">
        <v>12100000</v>
      </c>
      <c r="AY177" s="1">
        <v>12000000</v>
      </c>
      <c r="AZ177" s="1">
        <v>11600000</v>
      </c>
      <c r="BA177" s="1">
        <v>11600000</v>
      </c>
      <c r="BB177" s="1">
        <v>11800000</v>
      </c>
      <c r="BC177" s="1">
        <v>12200000</v>
      </c>
      <c r="BD177" s="1">
        <v>11400000</v>
      </c>
      <c r="BE177" s="1">
        <v>11700000</v>
      </c>
      <c r="BF177" s="1">
        <v>11300000</v>
      </c>
      <c r="BG177">
        <v>0</v>
      </c>
      <c r="BH177">
        <v>0</v>
      </c>
      <c r="BI177" s="1">
        <v>0</v>
      </c>
      <c r="BJ177" s="1">
        <v>0</v>
      </c>
      <c r="BK177" s="1">
        <v>0</v>
      </c>
      <c r="BL177">
        <v>0</v>
      </c>
      <c r="BM177">
        <v>0</v>
      </c>
      <c r="BN177">
        <v>0</v>
      </c>
      <c r="BO177">
        <v>0</v>
      </c>
      <c r="BP177">
        <v>0</v>
      </c>
      <c r="BQ177">
        <v>0</v>
      </c>
      <c r="BR177">
        <v>0</v>
      </c>
      <c r="BS177">
        <v>0</v>
      </c>
      <c r="BT177">
        <v>0</v>
      </c>
      <c r="BU177">
        <v>0</v>
      </c>
      <c r="BV177">
        <v>0</v>
      </c>
      <c r="BW177">
        <v>0</v>
      </c>
      <c r="BX177">
        <v>0</v>
      </c>
      <c r="BY177">
        <v>0</v>
      </c>
      <c r="BZ177">
        <v>0</v>
      </c>
      <c r="CA177">
        <v>0</v>
      </c>
      <c r="CB177">
        <v>0</v>
      </c>
      <c r="CC177">
        <v>0</v>
      </c>
      <c r="CD177">
        <v>0</v>
      </c>
      <c r="CE177">
        <v>0</v>
      </c>
      <c r="CF177">
        <v>0</v>
      </c>
      <c r="CG177">
        <v>0</v>
      </c>
      <c r="CH177">
        <v>0</v>
      </c>
      <c r="CI177">
        <v>0</v>
      </c>
      <c r="CJ177">
        <v>0</v>
      </c>
      <c r="CK177">
        <v>0</v>
      </c>
      <c r="CL177">
        <v>0</v>
      </c>
      <c r="CM177">
        <v>0</v>
      </c>
      <c r="CN177">
        <v>0</v>
      </c>
      <c r="CO177">
        <v>0</v>
      </c>
      <c r="CP177">
        <v>0</v>
      </c>
      <c r="CQ177">
        <v>0</v>
      </c>
      <c r="CR177">
        <v>0</v>
      </c>
      <c r="CS177">
        <v>0</v>
      </c>
      <c r="CT177">
        <v>0</v>
      </c>
      <c r="CU177">
        <v>0</v>
      </c>
      <c r="CV177">
        <v>0</v>
      </c>
      <c r="CW177">
        <v>0</v>
      </c>
      <c r="CX177">
        <v>0</v>
      </c>
      <c r="CY177">
        <v>0</v>
      </c>
      <c r="CZ177">
        <v>0</v>
      </c>
      <c r="DA177">
        <v>0</v>
      </c>
      <c r="DB177">
        <v>0</v>
      </c>
      <c r="DC177">
        <v>0</v>
      </c>
      <c r="DD177">
        <v>0</v>
      </c>
      <c r="DE177">
        <v>0</v>
      </c>
      <c r="DF177">
        <v>0</v>
      </c>
      <c r="DG177">
        <v>0</v>
      </c>
      <c r="DH177">
        <v>0</v>
      </c>
      <c r="DI177">
        <v>0</v>
      </c>
      <c r="DJ177">
        <v>0</v>
      </c>
      <c r="DK177">
        <v>0</v>
      </c>
      <c r="DL177">
        <v>0</v>
      </c>
      <c r="DM177">
        <v>0</v>
      </c>
      <c r="DN177">
        <v>0</v>
      </c>
      <c r="DO177">
        <v>0</v>
      </c>
      <c r="DP177">
        <v>0</v>
      </c>
      <c r="DQ177">
        <v>0</v>
      </c>
      <c r="DR177">
        <v>0</v>
      </c>
      <c r="DS177">
        <v>0</v>
      </c>
      <c r="DT177">
        <v>0</v>
      </c>
      <c r="DU177">
        <v>0</v>
      </c>
      <c r="DV177">
        <v>0</v>
      </c>
      <c r="DW177">
        <v>0</v>
      </c>
      <c r="DX177">
        <v>0</v>
      </c>
      <c r="DY177">
        <v>0</v>
      </c>
      <c r="DZ177">
        <v>0</v>
      </c>
      <c r="EA177">
        <v>0</v>
      </c>
      <c r="EB177">
        <v>0</v>
      </c>
      <c r="EC177">
        <v>0</v>
      </c>
      <c r="ED177">
        <v>0</v>
      </c>
      <c r="EE177">
        <v>0</v>
      </c>
      <c r="EF177">
        <v>0</v>
      </c>
      <c r="EG177">
        <v>0</v>
      </c>
      <c r="EH177">
        <v>0</v>
      </c>
      <c r="EI177">
        <v>0</v>
      </c>
      <c r="EJ177">
        <v>0</v>
      </c>
      <c r="EK177">
        <v>0</v>
      </c>
      <c r="EL177">
        <v>0</v>
      </c>
      <c r="EM177">
        <v>0</v>
      </c>
      <c r="EN177">
        <v>0</v>
      </c>
      <c r="EO177">
        <v>0</v>
      </c>
      <c r="EP177">
        <v>0</v>
      </c>
      <c r="EQ177">
        <v>0</v>
      </c>
      <c r="ER177">
        <v>0</v>
      </c>
      <c r="ES177">
        <v>0</v>
      </c>
      <c r="ET177">
        <v>0</v>
      </c>
      <c r="EU177">
        <v>0</v>
      </c>
      <c r="EV177">
        <v>0</v>
      </c>
      <c r="EW177">
        <v>0</v>
      </c>
      <c r="EX177">
        <v>0</v>
      </c>
      <c r="EY177">
        <v>0</v>
      </c>
      <c r="EZ177">
        <v>0</v>
      </c>
      <c r="FA177">
        <v>0</v>
      </c>
      <c r="FB177">
        <v>0</v>
      </c>
      <c r="FC177">
        <v>0</v>
      </c>
      <c r="FD177">
        <v>0</v>
      </c>
      <c r="FE177">
        <v>0</v>
      </c>
      <c r="FF177">
        <v>0</v>
      </c>
      <c r="FG177">
        <v>0</v>
      </c>
      <c r="FH177">
        <v>0</v>
      </c>
      <c r="FI177">
        <v>0</v>
      </c>
    </row>
    <row r="178" spans="1:165" x14ac:dyDescent="0.25">
      <c r="A178">
        <v>1872</v>
      </c>
      <c r="B178">
        <v>99</v>
      </c>
      <c r="C178">
        <f t="shared" si="14"/>
        <v>279766125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8976914</v>
      </c>
      <c r="AI178">
        <v>9344786</v>
      </c>
      <c r="AJ178">
        <v>9469907</v>
      </c>
      <c r="AK178">
        <v>9274609</v>
      </c>
      <c r="AL178">
        <v>8817743</v>
      </c>
      <c r="AM178" s="1">
        <v>8549447</v>
      </c>
      <c r="AN178" s="1">
        <v>8513543</v>
      </c>
      <c r="AO178" s="1">
        <v>8525941</v>
      </c>
      <c r="AP178" s="1">
        <v>8362891</v>
      </c>
      <c r="AQ178" s="1">
        <v>8222632</v>
      </c>
      <c r="AR178" s="1">
        <v>8255334</v>
      </c>
      <c r="AS178" s="1">
        <v>9060747</v>
      </c>
      <c r="AT178" s="1">
        <v>9356220</v>
      </c>
      <c r="AU178" s="1">
        <v>9394765</v>
      </c>
      <c r="AV178" s="1">
        <v>9397516</v>
      </c>
      <c r="AW178" s="1">
        <v>9679900</v>
      </c>
      <c r="AX178" s="1">
        <v>9746490</v>
      </c>
      <c r="AY178" s="1">
        <v>9666579</v>
      </c>
      <c r="AZ178" s="1">
        <v>9292031</v>
      </c>
      <c r="BA178" s="1">
        <v>9307278</v>
      </c>
      <c r="BB178" s="1">
        <v>9470657</v>
      </c>
      <c r="BC178" s="1">
        <v>9764570</v>
      </c>
      <c r="BD178" s="1">
        <v>9184202</v>
      </c>
      <c r="BE178" s="1">
        <v>9424054</v>
      </c>
      <c r="BF178" s="1">
        <v>9092341</v>
      </c>
      <c r="BG178" s="1">
        <v>9309981</v>
      </c>
      <c r="BH178" s="1">
        <v>9905047</v>
      </c>
      <c r="BI178" s="1">
        <v>10300000</v>
      </c>
      <c r="BJ178" s="1">
        <v>11000000</v>
      </c>
      <c r="BK178" s="1">
        <v>11100000</v>
      </c>
      <c r="BL178" s="1">
        <v>0</v>
      </c>
      <c r="BM178" s="1">
        <v>0</v>
      </c>
      <c r="BN178" s="1">
        <v>0</v>
      </c>
      <c r="BO178" s="1">
        <v>0</v>
      </c>
      <c r="BP178" s="1">
        <v>0</v>
      </c>
      <c r="BQ178">
        <v>0</v>
      </c>
      <c r="BR178">
        <v>0</v>
      </c>
      <c r="BS178">
        <v>0</v>
      </c>
      <c r="BT178">
        <v>0</v>
      </c>
      <c r="BU178">
        <v>0</v>
      </c>
      <c r="BV178">
        <v>0</v>
      </c>
      <c r="BW178">
        <v>0</v>
      </c>
      <c r="BX178">
        <v>0</v>
      </c>
      <c r="BY178">
        <v>0</v>
      </c>
      <c r="BZ178">
        <v>0</v>
      </c>
      <c r="CA178">
        <v>0</v>
      </c>
      <c r="CB178">
        <v>0</v>
      </c>
      <c r="CC178">
        <v>0</v>
      </c>
      <c r="CD178">
        <v>0</v>
      </c>
      <c r="CE178">
        <v>0</v>
      </c>
      <c r="CF178">
        <v>0</v>
      </c>
      <c r="CG178">
        <v>0</v>
      </c>
      <c r="CH178">
        <v>0</v>
      </c>
      <c r="CI178">
        <v>0</v>
      </c>
      <c r="CJ178">
        <v>0</v>
      </c>
      <c r="CK178">
        <v>0</v>
      </c>
      <c r="CL178">
        <v>0</v>
      </c>
      <c r="CM178">
        <v>0</v>
      </c>
      <c r="CN178">
        <v>0</v>
      </c>
      <c r="CO178">
        <v>0</v>
      </c>
      <c r="CP178">
        <v>0</v>
      </c>
      <c r="CQ178">
        <v>0</v>
      </c>
      <c r="CR178">
        <v>0</v>
      </c>
      <c r="CS178">
        <v>0</v>
      </c>
      <c r="CT178">
        <v>0</v>
      </c>
      <c r="CU178">
        <v>0</v>
      </c>
      <c r="CV178">
        <v>0</v>
      </c>
      <c r="CW178">
        <v>0</v>
      </c>
      <c r="CX178">
        <v>0</v>
      </c>
      <c r="CY178">
        <v>0</v>
      </c>
      <c r="CZ178">
        <v>0</v>
      </c>
      <c r="DA178">
        <v>0</v>
      </c>
      <c r="DB178">
        <v>0</v>
      </c>
      <c r="DC178">
        <v>0</v>
      </c>
      <c r="DD178">
        <v>0</v>
      </c>
      <c r="DE178">
        <v>0</v>
      </c>
      <c r="DF178">
        <v>0</v>
      </c>
      <c r="DG178">
        <v>0</v>
      </c>
      <c r="DH178">
        <v>0</v>
      </c>
      <c r="DI178">
        <v>0</v>
      </c>
      <c r="DJ178">
        <v>0</v>
      </c>
      <c r="DK178">
        <v>0</v>
      </c>
      <c r="DL178">
        <v>0</v>
      </c>
      <c r="DM178">
        <v>0</v>
      </c>
      <c r="DN178">
        <v>0</v>
      </c>
      <c r="DO178">
        <v>0</v>
      </c>
      <c r="DP178">
        <v>0</v>
      </c>
      <c r="DQ178">
        <v>0</v>
      </c>
      <c r="DR178">
        <v>0</v>
      </c>
      <c r="DS178">
        <v>0</v>
      </c>
      <c r="DT178">
        <v>0</v>
      </c>
      <c r="DU178">
        <v>0</v>
      </c>
      <c r="DV178">
        <v>0</v>
      </c>
      <c r="DW178">
        <v>0</v>
      </c>
      <c r="DX178">
        <v>0</v>
      </c>
      <c r="DY178">
        <v>0</v>
      </c>
      <c r="DZ178">
        <v>0</v>
      </c>
      <c r="EA178">
        <v>0</v>
      </c>
      <c r="EB178">
        <v>0</v>
      </c>
      <c r="EC178">
        <v>0</v>
      </c>
      <c r="ED178">
        <v>0</v>
      </c>
      <c r="EE178">
        <v>0</v>
      </c>
      <c r="EF178">
        <v>0</v>
      </c>
      <c r="EG178">
        <v>0</v>
      </c>
      <c r="EH178">
        <v>0</v>
      </c>
      <c r="EI178">
        <v>0</v>
      </c>
      <c r="EJ178">
        <v>0</v>
      </c>
      <c r="EK178">
        <v>0</v>
      </c>
      <c r="EL178">
        <v>0</v>
      </c>
      <c r="EM178">
        <v>0</v>
      </c>
      <c r="EN178">
        <v>0</v>
      </c>
      <c r="EO178">
        <v>0</v>
      </c>
      <c r="EP178">
        <v>0</v>
      </c>
      <c r="EQ178">
        <v>0</v>
      </c>
      <c r="ER178">
        <v>0</v>
      </c>
      <c r="ES178">
        <v>0</v>
      </c>
      <c r="ET178">
        <v>0</v>
      </c>
      <c r="EU178">
        <v>0</v>
      </c>
      <c r="EV178">
        <v>0</v>
      </c>
      <c r="EW178">
        <v>0</v>
      </c>
      <c r="EX178">
        <v>0</v>
      </c>
      <c r="EY178">
        <v>0</v>
      </c>
      <c r="EZ178">
        <v>0</v>
      </c>
      <c r="FA178">
        <v>0</v>
      </c>
      <c r="FB178">
        <v>0</v>
      </c>
      <c r="FC178">
        <v>0</v>
      </c>
      <c r="FD178">
        <v>0</v>
      </c>
      <c r="FE178">
        <v>0</v>
      </c>
      <c r="FF178">
        <v>0</v>
      </c>
      <c r="FG178">
        <v>0</v>
      </c>
      <c r="FH178">
        <v>0</v>
      </c>
      <c r="FI178">
        <v>0</v>
      </c>
    </row>
    <row r="179" spans="1:165" x14ac:dyDescent="0.25">
      <c r="A179">
        <v>1877</v>
      </c>
      <c r="B179">
        <v>99</v>
      </c>
      <c r="C179">
        <f t="shared" si="14"/>
        <v>404000000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 s="1">
        <v>11900000</v>
      </c>
      <c r="AN179" s="1">
        <v>11800000</v>
      </c>
      <c r="AO179" s="1">
        <v>11900000</v>
      </c>
      <c r="AP179" s="1">
        <v>11600000</v>
      </c>
      <c r="AQ179" s="1">
        <v>11400000</v>
      </c>
      <c r="AR179" s="1">
        <v>11500000</v>
      </c>
      <c r="AS179" s="1">
        <v>12600000</v>
      </c>
      <c r="AT179" s="1">
        <v>13000000</v>
      </c>
      <c r="AU179" s="1">
        <v>13100000</v>
      </c>
      <c r="AV179" s="1">
        <v>13100000</v>
      </c>
      <c r="AW179" s="1">
        <v>13500000</v>
      </c>
      <c r="AX179" s="1">
        <v>13600000</v>
      </c>
      <c r="AY179" s="1">
        <v>13500000</v>
      </c>
      <c r="AZ179" s="1">
        <v>12900000</v>
      </c>
      <c r="BA179" s="1">
        <v>13000000</v>
      </c>
      <c r="BB179" s="1">
        <v>13200000</v>
      </c>
      <c r="BC179" s="1">
        <v>13600000</v>
      </c>
      <c r="BD179" s="1">
        <v>12800000</v>
      </c>
      <c r="BE179" s="1">
        <v>13100000</v>
      </c>
      <c r="BF179" s="1">
        <v>12700000</v>
      </c>
      <c r="BG179" s="1">
        <v>13000000</v>
      </c>
      <c r="BH179" s="1">
        <v>13800000</v>
      </c>
      <c r="BI179" s="1">
        <v>14300000</v>
      </c>
      <c r="BJ179" s="1">
        <v>15300000</v>
      </c>
      <c r="BK179" s="1">
        <v>15500000</v>
      </c>
      <c r="BL179" s="1">
        <v>14700000</v>
      </c>
      <c r="BM179" s="1">
        <v>15500000</v>
      </c>
      <c r="BN179" s="1">
        <v>15800000</v>
      </c>
      <c r="BO179" s="1">
        <v>15800000</v>
      </c>
      <c r="BP179" s="1">
        <v>16500000</v>
      </c>
      <c r="BQ179" s="1">
        <v>0</v>
      </c>
      <c r="BR179" s="1">
        <v>0</v>
      </c>
      <c r="BS179" s="1">
        <v>0</v>
      </c>
      <c r="BT179" s="1">
        <v>0</v>
      </c>
      <c r="BU179" s="1">
        <v>0</v>
      </c>
      <c r="BV179">
        <v>0</v>
      </c>
      <c r="BW179">
        <v>0</v>
      </c>
      <c r="BX179">
        <v>0</v>
      </c>
      <c r="BY179">
        <v>0</v>
      </c>
      <c r="BZ179">
        <v>0</v>
      </c>
      <c r="CA179">
        <v>0</v>
      </c>
      <c r="CB179">
        <v>0</v>
      </c>
      <c r="CC179">
        <v>0</v>
      </c>
      <c r="CD179">
        <v>0</v>
      </c>
      <c r="CE179">
        <v>0</v>
      </c>
      <c r="CF179">
        <v>0</v>
      </c>
      <c r="CG179">
        <v>0</v>
      </c>
      <c r="CH179">
        <v>0</v>
      </c>
      <c r="CI179">
        <v>0</v>
      </c>
      <c r="CJ179">
        <v>0</v>
      </c>
      <c r="CK179">
        <v>0</v>
      </c>
      <c r="CL179">
        <v>0</v>
      </c>
      <c r="CM179">
        <v>0</v>
      </c>
      <c r="CN179">
        <v>0</v>
      </c>
      <c r="CO179">
        <v>0</v>
      </c>
      <c r="CP179">
        <v>0</v>
      </c>
      <c r="CQ179">
        <v>0</v>
      </c>
      <c r="CR179">
        <v>0</v>
      </c>
      <c r="CS179">
        <v>0</v>
      </c>
      <c r="CT179">
        <v>0</v>
      </c>
      <c r="CU179">
        <v>0</v>
      </c>
      <c r="CV179">
        <v>0</v>
      </c>
      <c r="CW179">
        <v>0</v>
      </c>
      <c r="CX179">
        <v>0</v>
      </c>
      <c r="CY179">
        <v>0</v>
      </c>
      <c r="CZ179">
        <v>0</v>
      </c>
      <c r="DA179">
        <v>0</v>
      </c>
      <c r="DB179">
        <v>0</v>
      </c>
      <c r="DC179">
        <v>0</v>
      </c>
      <c r="DD179">
        <v>0</v>
      </c>
      <c r="DE179">
        <v>0</v>
      </c>
      <c r="DF179">
        <v>0</v>
      </c>
      <c r="DG179">
        <v>0</v>
      </c>
      <c r="DH179">
        <v>0</v>
      </c>
      <c r="DI179">
        <v>0</v>
      </c>
      <c r="DJ179">
        <v>0</v>
      </c>
      <c r="DK179">
        <v>0</v>
      </c>
      <c r="DL179">
        <v>0</v>
      </c>
      <c r="DM179">
        <v>0</v>
      </c>
      <c r="DN179">
        <v>0</v>
      </c>
      <c r="DO179">
        <v>0</v>
      </c>
      <c r="DP179">
        <v>0</v>
      </c>
      <c r="DQ179">
        <v>0</v>
      </c>
      <c r="DR179">
        <v>0</v>
      </c>
      <c r="DS179">
        <v>0</v>
      </c>
      <c r="DT179">
        <v>0</v>
      </c>
      <c r="DU179">
        <v>0</v>
      </c>
      <c r="DV179">
        <v>0</v>
      </c>
      <c r="DW179">
        <v>0</v>
      </c>
      <c r="DX179">
        <v>0</v>
      </c>
      <c r="DY179">
        <v>0</v>
      </c>
      <c r="DZ179">
        <v>0</v>
      </c>
      <c r="EA179">
        <v>0</v>
      </c>
      <c r="EB179">
        <v>0</v>
      </c>
      <c r="EC179">
        <v>0</v>
      </c>
      <c r="ED179">
        <v>0</v>
      </c>
      <c r="EE179">
        <v>0</v>
      </c>
      <c r="EF179">
        <v>0</v>
      </c>
      <c r="EG179">
        <v>0</v>
      </c>
      <c r="EH179">
        <v>0</v>
      </c>
      <c r="EI179">
        <v>0</v>
      </c>
      <c r="EJ179">
        <v>0</v>
      </c>
      <c r="EK179">
        <v>0</v>
      </c>
      <c r="EL179">
        <v>0</v>
      </c>
      <c r="EM179">
        <v>0</v>
      </c>
      <c r="EN179">
        <v>0</v>
      </c>
      <c r="EO179">
        <v>0</v>
      </c>
      <c r="EP179">
        <v>0</v>
      </c>
      <c r="EQ179">
        <v>0</v>
      </c>
      <c r="ER179">
        <v>0</v>
      </c>
      <c r="ES179">
        <v>0</v>
      </c>
      <c r="ET179">
        <v>0</v>
      </c>
      <c r="EU179">
        <v>0</v>
      </c>
      <c r="EV179">
        <v>0</v>
      </c>
      <c r="EW179">
        <v>0</v>
      </c>
      <c r="EX179">
        <v>0</v>
      </c>
      <c r="EY179">
        <v>0</v>
      </c>
      <c r="EZ179">
        <v>0</v>
      </c>
      <c r="FA179">
        <v>0</v>
      </c>
      <c r="FB179">
        <v>0</v>
      </c>
      <c r="FC179">
        <v>0</v>
      </c>
      <c r="FD179">
        <v>0</v>
      </c>
      <c r="FE179">
        <v>0</v>
      </c>
      <c r="FF179">
        <v>0</v>
      </c>
      <c r="FG179">
        <v>0</v>
      </c>
      <c r="FH179">
        <v>0</v>
      </c>
      <c r="FI179">
        <v>0</v>
      </c>
    </row>
    <row r="180" spans="1:165" x14ac:dyDescent="0.25">
      <c r="A180">
        <v>1882</v>
      </c>
      <c r="B180">
        <v>99</v>
      </c>
      <c r="C180">
        <f t="shared" si="14"/>
        <v>428000000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 s="1">
        <v>11300000</v>
      </c>
      <c r="AS180" s="1">
        <v>12400000</v>
      </c>
      <c r="AT180" s="1">
        <v>12900000</v>
      </c>
      <c r="AU180" s="1">
        <v>12900000</v>
      </c>
      <c r="AV180" s="1">
        <v>12900000</v>
      </c>
      <c r="AW180" s="1">
        <v>13300000</v>
      </c>
      <c r="AX180" s="1">
        <v>13400000</v>
      </c>
      <c r="AY180" s="1">
        <v>13300000</v>
      </c>
      <c r="AZ180" s="1">
        <v>12800000</v>
      </c>
      <c r="BA180" s="1">
        <v>12800000</v>
      </c>
      <c r="BB180" s="1">
        <v>13000000</v>
      </c>
      <c r="BC180" s="1">
        <v>13400000</v>
      </c>
      <c r="BD180" s="1">
        <v>12600000</v>
      </c>
      <c r="BE180" s="1">
        <v>12900000</v>
      </c>
      <c r="BF180" s="1">
        <v>12500000</v>
      </c>
      <c r="BG180" s="1">
        <v>12800000</v>
      </c>
      <c r="BH180" s="1">
        <v>13600000</v>
      </c>
      <c r="BI180" s="1">
        <v>14200000</v>
      </c>
      <c r="BJ180" s="1">
        <v>15100000</v>
      </c>
      <c r="BK180" s="1">
        <v>15300000</v>
      </c>
      <c r="BL180" s="1">
        <v>14500000</v>
      </c>
      <c r="BM180" s="1">
        <v>15300000</v>
      </c>
      <c r="BN180" s="1">
        <v>15600000</v>
      </c>
      <c r="BO180" s="1">
        <v>15600000</v>
      </c>
      <c r="BP180" s="1">
        <v>16300000</v>
      </c>
      <c r="BQ180" s="1">
        <v>16900000</v>
      </c>
      <c r="BR180" s="1">
        <v>17300000</v>
      </c>
      <c r="BS180" s="1">
        <v>17500000</v>
      </c>
      <c r="BT180" s="1">
        <v>17200000</v>
      </c>
      <c r="BU180" s="1">
        <v>18400000</v>
      </c>
      <c r="BV180" s="1">
        <v>0</v>
      </c>
      <c r="BW180" s="1">
        <v>0</v>
      </c>
      <c r="BX180" s="1">
        <v>0</v>
      </c>
      <c r="BY180" s="1">
        <v>0</v>
      </c>
      <c r="BZ180" s="1">
        <v>0</v>
      </c>
      <c r="CA180">
        <v>0</v>
      </c>
      <c r="CB180">
        <v>0</v>
      </c>
      <c r="CC180">
        <v>0</v>
      </c>
      <c r="CD180">
        <v>0</v>
      </c>
      <c r="CE180">
        <v>0</v>
      </c>
      <c r="CF180">
        <v>0</v>
      </c>
      <c r="CG180">
        <v>0</v>
      </c>
      <c r="CH180">
        <v>0</v>
      </c>
      <c r="CI180">
        <v>0</v>
      </c>
      <c r="CJ180">
        <v>0</v>
      </c>
      <c r="CK180">
        <v>0</v>
      </c>
      <c r="CL180">
        <v>0</v>
      </c>
      <c r="CM180">
        <v>0</v>
      </c>
      <c r="CN180">
        <v>0</v>
      </c>
      <c r="CO180">
        <v>0</v>
      </c>
      <c r="CP180">
        <v>0</v>
      </c>
      <c r="CQ180">
        <v>0</v>
      </c>
      <c r="CR180">
        <v>0</v>
      </c>
      <c r="CS180">
        <v>0</v>
      </c>
      <c r="CT180">
        <v>0</v>
      </c>
      <c r="CU180">
        <v>0</v>
      </c>
      <c r="CV180">
        <v>0</v>
      </c>
      <c r="CW180">
        <v>0</v>
      </c>
      <c r="CX180">
        <v>0</v>
      </c>
      <c r="CY180">
        <v>0</v>
      </c>
      <c r="CZ180">
        <v>0</v>
      </c>
      <c r="DA180">
        <v>0</v>
      </c>
      <c r="DB180">
        <v>0</v>
      </c>
      <c r="DC180">
        <v>0</v>
      </c>
      <c r="DD180">
        <v>0</v>
      </c>
      <c r="DE180">
        <v>0</v>
      </c>
      <c r="DF180">
        <v>0</v>
      </c>
      <c r="DG180">
        <v>0</v>
      </c>
      <c r="DH180">
        <v>0</v>
      </c>
      <c r="DI180">
        <v>0</v>
      </c>
      <c r="DJ180">
        <v>0</v>
      </c>
      <c r="DK180">
        <v>0</v>
      </c>
      <c r="DL180">
        <v>0</v>
      </c>
      <c r="DM180">
        <v>0</v>
      </c>
      <c r="DN180">
        <v>0</v>
      </c>
      <c r="DO180">
        <v>0</v>
      </c>
      <c r="DP180">
        <v>0</v>
      </c>
      <c r="DQ180">
        <v>0</v>
      </c>
      <c r="DR180">
        <v>0</v>
      </c>
      <c r="DS180">
        <v>0</v>
      </c>
      <c r="DT180">
        <v>0</v>
      </c>
      <c r="DU180">
        <v>0</v>
      </c>
      <c r="DV180">
        <v>0</v>
      </c>
      <c r="DW180">
        <v>0</v>
      </c>
      <c r="DX180">
        <v>0</v>
      </c>
      <c r="DY180">
        <v>0</v>
      </c>
      <c r="DZ180">
        <v>0</v>
      </c>
      <c r="EA180">
        <v>0</v>
      </c>
      <c r="EB180">
        <v>0</v>
      </c>
      <c r="EC180">
        <v>0</v>
      </c>
      <c r="ED180">
        <v>0</v>
      </c>
      <c r="EE180">
        <v>0</v>
      </c>
      <c r="EF180">
        <v>0</v>
      </c>
      <c r="EG180">
        <v>0</v>
      </c>
      <c r="EH180">
        <v>0</v>
      </c>
      <c r="EI180">
        <v>0</v>
      </c>
      <c r="EJ180">
        <v>0</v>
      </c>
      <c r="EK180">
        <v>0</v>
      </c>
      <c r="EL180">
        <v>0</v>
      </c>
      <c r="EM180">
        <v>0</v>
      </c>
      <c r="EN180">
        <v>0</v>
      </c>
      <c r="EO180">
        <v>0</v>
      </c>
      <c r="EP180">
        <v>0</v>
      </c>
      <c r="EQ180">
        <v>0</v>
      </c>
      <c r="ER180">
        <v>0</v>
      </c>
      <c r="ES180">
        <v>0</v>
      </c>
      <c r="ET180">
        <v>0</v>
      </c>
      <c r="EU180">
        <v>0</v>
      </c>
      <c r="EV180">
        <v>0</v>
      </c>
      <c r="EW180">
        <v>0</v>
      </c>
      <c r="EX180">
        <v>0</v>
      </c>
      <c r="EY180">
        <v>0</v>
      </c>
      <c r="EZ180">
        <v>0</v>
      </c>
      <c r="FA180">
        <v>0</v>
      </c>
      <c r="FB180">
        <v>0</v>
      </c>
      <c r="FC180">
        <v>0</v>
      </c>
      <c r="FD180">
        <v>0</v>
      </c>
      <c r="FE180">
        <v>0</v>
      </c>
      <c r="FF180">
        <v>0</v>
      </c>
      <c r="FG180">
        <v>0</v>
      </c>
      <c r="FH180">
        <v>0</v>
      </c>
      <c r="FI180">
        <v>0</v>
      </c>
    </row>
    <row r="181" spans="1:165" x14ac:dyDescent="0.25">
      <c r="A181">
        <v>1887</v>
      </c>
      <c r="B181">
        <v>99</v>
      </c>
      <c r="C181">
        <f t="shared" si="14"/>
        <v>519900000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 s="1">
        <v>14600000</v>
      </c>
      <c r="AX181" s="1">
        <v>14700000</v>
      </c>
      <c r="AY181" s="1">
        <v>14600000</v>
      </c>
      <c r="AZ181" s="1">
        <v>14100000</v>
      </c>
      <c r="BA181" s="1">
        <v>14100000</v>
      </c>
      <c r="BB181" s="1">
        <v>14300000</v>
      </c>
      <c r="BC181" s="1">
        <v>14800000</v>
      </c>
      <c r="BD181" s="1">
        <v>13900000</v>
      </c>
      <c r="BE181" s="1">
        <v>14300000</v>
      </c>
      <c r="BF181" s="1">
        <v>13800000</v>
      </c>
      <c r="BG181" s="1">
        <v>14100000</v>
      </c>
      <c r="BH181" s="1">
        <v>15000000</v>
      </c>
      <c r="BI181" s="1">
        <v>15600000</v>
      </c>
      <c r="BJ181" s="1">
        <v>16600000</v>
      </c>
      <c r="BK181" s="1">
        <v>16800000</v>
      </c>
      <c r="BL181" s="1">
        <v>15900000</v>
      </c>
      <c r="BM181" s="1">
        <v>16800000</v>
      </c>
      <c r="BN181" s="1">
        <v>17100000</v>
      </c>
      <c r="BO181" s="1">
        <v>17200000</v>
      </c>
      <c r="BP181" s="1">
        <v>17900000</v>
      </c>
      <c r="BQ181" s="1">
        <v>18600000</v>
      </c>
      <c r="BR181" s="1">
        <v>19000000</v>
      </c>
      <c r="BS181" s="1">
        <v>19200000</v>
      </c>
      <c r="BT181" s="1">
        <v>19000000</v>
      </c>
      <c r="BU181" s="1">
        <v>20300000</v>
      </c>
      <c r="BV181" s="1">
        <v>21400000</v>
      </c>
      <c r="BW181" s="1">
        <v>22500000</v>
      </c>
      <c r="BX181" s="1">
        <v>22400000</v>
      </c>
      <c r="BY181" s="1">
        <v>23600000</v>
      </c>
      <c r="BZ181" s="1">
        <v>27700000</v>
      </c>
      <c r="CA181" s="1">
        <v>0</v>
      </c>
      <c r="CB181" s="1">
        <v>0</v>
      </c>
      <c r="CC181" s="1">
        <v>0</v>
      </c>
      <c r="CD181" s="1">
        <v>0</v>
      </c>
      <c r="CE181" s="1">
        <v>0</v>
      </c>
      <c r="CF181">
        <v>0</v>
      </c>
      <c r="CG181">
        <v>0</v>
      </c>
      <c r="CH181">
        <v>0</v>
      </c>
      <c r="CI181">
        <v>0</v>
      </c>
      <c r="CJ181">
        <v>0</v>
      </c>
      <c r="CK181">
        <v>0</v>
      </c>
      <c r="CL181">
        <v>0</v>
      </c>
      <c r="CM181">
        <v>0</v>
      </c>
      <c r="CN181">
        <v>0</v>
      </c>
      <c r="CO181">
        <v>0</v>
      </c>
      <c r="CP181">
        <v>0</v>
      </c>
      <c r="CQ181">
        <v>0</v>
      </c>
      <c r="CR181">
        <v>0</v>
      </c>
      <c r="CS181">
        <v>0</v>
      </c>
      <c r="CT181">
        <v>0</v>
      </c>
      <c r="CU181">
        <v>0</v>
      </c>
      <c r="CV181">
        <v>0</v>
      </c>
      <c r="CW181">
        <v>0</v>
      </c>
      <c r="CX181">
        <v>0</v>
      </c>
      <c r="CY181">
        <v>0</v>
      </c>
      <c r="CZ181">
        <v>0</v>
      </c>
      <c r="DA181">
        <v>0</v>
      </c>
      <c r="DB181">
        <v>0</v>
      </c>
      <c r="DC181">
        <v>0</v>
      </c>
      <c r="DD181">
        <v>0</v>
      </c>
      <c r="DE181">
        <v>0</v>
      </c>
      <c r="DF181">
        <v>0</v>
      </c>
      <c r="DG181">
        <v>0</v>
      </c>
      <c r="DH181">
        <v>0</v>
      </c>
      <c r="DI181">
        <v>0</v>
      </c>
      <c r="DJ181">
        <v>0</v>
      </c>
      <c r="DK181">
        <v>0</v>
      </c>
      <c r="DL181">
        <v>0</v>
      </c>
      <c r="DM181">
        <v>0</v>
      </c>
      <c r="DN181">
        <v>0</v>
      </c>
      <c r="DO181">
        <v>0</v>
      </c>
      <c r="DP181">
        <v>0</v>
      </c>
      <c r="DQ181">
        <v>0</v>
      </c>
      <c r="DR181">
        <v>0</v>
      </c>
      <c r="DS181">
        <v>0</v>
      </c>
      <c r="DT181">
        <v>0</v>
      </c>
      <c r="DU181">
        <v>0</v>
      </c>
      <c r="DV181">
        <v>0</v>
      </c>
      <c r="DW181">
        <v>0</v>
      </c>
      <c r="DX181">
        <v>0</v>
      </c>
      <c r="DY181">
        <v>0</v>
      </c>
      <c r="DZ181">
        <v>0</v>
      </c>
      <c r="EA181">
        <v>0</v>
      </c>
      <c r="EB181">
        <v>0</v>
      </c>
      <c r="EC181">
        <v>0</v>
      </c>
      <c r="ED181">
        <v>0</v>
      </c>
      <c r="EE181">
        <v>0</v>
      </c>
      <c r="EF181">
        <v>0</v>
      </c>
      <c r="EG181">
        <v>0</v>
      </c>
      <c r="EH181">
        <v>0</v>
      </c>
      <c r="EI181">
        <v>0</v>
      </c>
      <c r="EJ181">
        <v>0</v>
      </c>
      <c r="EK181">
        <v>0</v>
      </c>
      <c r="EL181">
        <v>0</v>
      </c>
      <c r="EM181">
        <v>0</v>
      </c>
      <c r="EN181">
        <v>0</v>
      </c>
      <c r="EO181">
        <v>0</v>
      </c>
      <c r="EP181">
        <v>0</v>
      </c>
      <c r="EQ181">
        <v>0</v>
      </c>
      <c r="ER181">
        <v>0</v>
      </c>
      <c r="ES181">
        <v>0</v>
      </c>
      <c r="ET181">
        <v>0</v>
      </c>
      <c r="EU181">
        <v>0</v>
      </c>
      <c r="EV181">
        <v>0</v>
      </c>
      <c r="EW181">
        <v>0</v>
      </c>
      <c r="EX181">
        <v>0</v>
      </c>
      <c r="EY181">
        <v>0</v>
      </c>
      <c r="EZ181">
        <v>0</v>
      </c>
      <c r="FA181">
        <v>0</v>
      </c>
      <c r="FB181">
        <v>0</v>
      </c>
      <c r="FC181">
        <v>0</v>
      </c>
      <c r="FD181">
        <v>0</v>
      </c>
      <c r="FE181">
        <v>0</v>
      </c>
      <c r="FF181">
        <v>0</v>
      </c>
      <c r="FG181">
        <v>0</v>
      </c>
      <c r="FH181">
        <v>0</v>
      </c>
      <c r="FI181">
        <v>0</v>
      </c>
    </row>
    <row r="182" spans="1:165" x14ac:dyDescent="0.25">
      <c r="A182">
        <v>1892</v>
      </c>
      <c r="B182">
        <v>99</v>
      </c>
      <c r="C182">
        <f t="shared" si="14"/>
        <v>679600000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 s="1">
        <v>15300000</v>
      </c>
      <c r="BC182" s="1">
        <v>15700000</v>
      </c>
      <c r="BD182" s="1">
        <v>14800000</v>
      </c>
      <c r="BE182" s="1">
        <v>15200000</v>
      </c>
      <c r="BF182" s="1">
        <v>14600000</v>
      </c>
      <c r="BG182" s="1">
        <v>15000000</v>
      </c>
      <c r="BH182" s="1">
        <v>16000000</v>
      </c>
      <c r="BI182" s="1">
        <v>16600000</v>
      </c>
      <c r="BJ182" s="1">
        <v>17700000</v>
      </c>
      <c r="BK182" s="1">
        <v>17900000</v>
      </c>
      <c r="BL182" s="1">
        <v>17000000</v>
      </c>
      <c r="BM182" s="1">
        <v>17900000</v>
      </c>
      <c r="BN182" s="1">
        <v>18200000</v>
      </c>
      <c r="BO182" s="1">
        <v>18300000</v>
      </c>
      <c r="BP182" s="1">
        <v>19100000</v>
      </c>
      <c r="BQ182" s="1">
        <v>19800000</v>
      </c>
      <c r="BR182" s="1">
        <v>20200000</v>
      </c>
      <c r="BS182" s="1">
        <v>20500000</v>
      </c>
      <c r="BT182" s="1">
        <v>20200000</v>
      </c>
      <c r="BU182" s="1">
        <v>21600000</v>
      </c>
      <c r="BV182" s="1">
        <v>22800000</v>
      </c>
      <c r="BW182" s="1">
        <v>23900000</v>
      </c>
      <c r="BX182" s="1">
        <v>23900000</v>
      </c>
      <c r="BY182" s="1">
        <v>25100000</v>
      </c>
      <c r="BZ182" s="1">
        <v>29400000</v>
      </c>
      <c r="CA182" s="1">
        <v>32800000</v>
      </c>
      <c r="CB182" s="1">
        <v>35500000</v>
      </c>
      <c r="CC182" s="1">
        <v>38200000</v>
      </c>
      <c r="CD182" s="1">
        <v>43200000</v>
      </c>
      <c r="CE182" s="1">
        <v>53200000</v>
      </c>
      <c r="CF182" s="1">
        <v>0</v>
      </c>
      <c r="CG182" s="1">
        <v>0</v>
      </c>
      <c r="CH182" s="1">
        <v>0</v>
      </c>
      <c r="CI182" s="1">
        <v>0</v>
      </c>
      <c r="CJ182" s="1">
        <v>0</v>
      </c>
      <c r="CK182">
        <v>0</v>
      </c>
      <c r="CL182">
        <v>0</v>
      </c>
      <c r="CM182">
        <v>0</v>
      </c>
      <c r="CN182">
        <v>0</v>
      </c>
      <c r="CO182">
        <v>0</v>
      </c>
      <c r="CP182">
        <v>0</v>
      </c>
      <c r="CQ182">
        <v>0</v>
      </c>
      <c r="CR182">
        <v>0</v>
      </c>
      <c r="CS182">
        <v>0</v>
      </c>
      <c r="CT182">
        <v>0</v>
      </c>
      <c r="CU182">
        <v>0</v>
      </c>
      <c r="CV182">
        <v>0</v>
      </c>
      <c r="CW182">
        <v>0</v>
      </c>
      <c r="CX182">
        <v>0</v>
      </c>
      <c r="CY182">
        <v>0</v>
      </c>
      <c r="CZ182">
        <v>0</v>
      </c>
      <c r="DA182">
        <v>0</v>
      </c>
      <c r="DB182">
        <v>0</v>
      </c>
      <c r="DC182">
        <v>0</v>
      </c>
      <c r="DD182">
        <v>0</v>
      </c>
      <c r="DE182">
        <v>0</v>
      </c>
      <c r="DF182">
        <v>0</v>
      </c>
      <c r="DG182">
        <v>0</v>
      </c>
      <c r="DH182">
        <v>0</v>
      </c>
      <c r="DI182">
        <v>0</v>
      </c>
      <c r="DJ182">
        <v>0</v>
      </c>
      <c r="DK182">
        <v>0</v>
      </c>
      <c r="DL182">
        <v>0</v>
      </c>
      <c r="DM182">
        <v>0</v>
      </c>
      <c r="DN182">
        <v>0</v>
      </c>
      <c r="DO182">
        <v>0</v>
      </c>
      <c r="DP182">
        <v>0</v>
      </c>
      <c r="DQ182">
        <v>0</v>
      </c>
      <c r="DR182">
        <v>0</v>
      </c>
      <c r="DS182">
        <v>0</v>
      </c>
      <c r="DT182">
        <v>0</v>
      </c>
      <c r="DU182">
        <v>0</v>
      </c>
      <c r="DV182">
        <v>0</v>
      </c>
      <c r="DW182">
        <v>0</v>
      </c>
      <c r="DX182">
        <v>0</v>
      </c>
      <c r="DY182">
        <v>0</v>
      </c>
      <c r="DZ182">
        <v>0</v>
      </c>
      <c r="EA182">
        <v>0</v>
      </c>
      <c r="EB182">
        <v>0</v>
      </c>
      <c r="EC182">
        <v>0</v>
      </c>
      <c r="ED182">
        <v>0</v>
      </c>
      <c r="EE182">
        <v>0</v>
      </c>
      <c r="EF182">
        <v>0</v>
      </c>
      <c r="EG182">
        <v>0</v>
      </c>
      <c r="EH182">
        <v>0</v>
      </c>
      <c r="EI182">
        <v>0</v>
      </c>
      <c r="EJ182">
        <v>0</v>
      </c>
      <c r="EK182">
        <v>0</v>
      </c>
      <c r="EL182">
        <v>0</v>
      </c>
      <c r="EM182">
        <v>0</v>
      </c>
      <c r="EN182">
        <v>0</v>
      </c>
      <c r="EO182">
        <v>0</v>
      </c>
      <c r="EP182">
        <v>0</v>
      </c>
      <c r="EQ182">
        <v>0</v>
      </c>
      <c r="ER182">
        <v>0</v>
      </c>
      <c r="ES182">
        <v>0</v>
      </c>
      <c r="ET182">
        <v>0</v>
      </c>
      <c r="EU182">
        <v>0</v>
      </c>
      <c r="EV182">
        <v>0</v>
      </c>
      <c r="EW182">
        <v>0</v>
      </c>
      <c r="EX182">
        <v>0</v>
      </c>
      <c r="EY182">
        <v>0</v>
      </c>
      <c r="EZ182">
        <v>0</v>
      </c>
      <c r="FA182">
        <v>0</v>
      </c>
      <c r="FB182">
        <v>0</v>
      </c>
      <c r="FC182">
        <v>0</v>
      </c>
      <c r="FD182">
        <v>0</v>
      </c>
      <c r="FE182">
        <v>0</v>
      </c>
      <c r="FF182">
        <v>0</v>
      </c>
      <c r="FG182">
        <v>0</v>
      </c>
      <c r="FH182">
        <v>0</v>
      </c>
      <c r="FI182">
        <v>0</v>
      </c>
    </row>
    <row r="183" spans="1:165" x14ac:dyDescent="0.25">
      <c r="A183">
        <v>1897</v>
      </c>
      <c r="B183">
        <v>99</v>
      </c>
      <c r="C183">
        <f t="shared" si="14"/>
        <v>862400000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 s="1">
        <v>14100000</v>
      </c>
      <c r="BH183" s="1">
        <v>15000000</v>
      </c>
      <c r="BI183" s="1">
        <v>15600000</v>
      </c>
      <c r="BJ183" s="1">
        <v>16600000</v>
      </c>
      <c r="BK183" s="1">
        <v>16800000</v>
      </c>
      <c r="BL183" s="1">
        <v>16000000</v>
      </c>
      <c r="BM183" s="1">
        <v>16800000</v>
      </c>
      <c r="BN183" s="1">
        <v>17100000</v>
      </c>
      <c r="BO183" s="1">
        <v>17200000</v>
      </c>
      <c r="BP183" s="1">
        <v>17900000</v>
      </c>
      <c r="BQ183" s="1">
        <v>18600000</v>
      </c>
      <c r="BR183" s="1">
        <v>19000000</v>
      </c>
      <c r="BS183" s="1">
        <v>19300000</v>
      </c>
      <c r="BT183" s="1">
        <v>19000000</v>
      </c>
      <c r="BU183" s="1">
        <v>20300000</v>
      </c>
      <c r="BV183" s="1">
        <v>21400000</v>
      </c>
      <c r="BW183" s="1">
        <v>22500000</v>
      </c>
      <c r="BX183" s="1">
        <v>22400000</v>
      </c>
      <c r="BY183" s="1">
        <v>23600000</v>
      </c>
      <c r="BZ183" s="1">
        <v>27700000</v>
      </c>
      <c r="CA183" s="1">
        <v>30800000</v>
      </c>
      <c r="CB183" s="1">
        <v>33400000</v>
      </c>
      <c r="CC183" s="1">
        <v>35900000</v>
      </c>
      <c r="CD183" s="1">
        <v>40600000</v>
      </c>
      <c r="CE183" s="1">
        <v>50000000</v>
      </c>
      <c r="CF183" s="1">
        <v>46200000</v>
      </c>
      <c r="CG183" s="1">
        <v>48400000</v>
      </c>
      <c r="CH183" s="1">
        <v>56900000</v>
      </c>
      <c r="CI183" s="1">
        <v>70400000</v>
      </c>
      <c r="CJ183" s="1">
        <v>72900000</v>
      </c>
      <c r="CK183" s="1">
        <v>0</v>
      </c>
      <c r="CL183" s="1">
        <v>0</v>
      </c>
      <c r="CM183" s="1">
        <v>0</v>
      </c>
      <c r="CN183" s="1">
        <v>0</v>
      </c>
      <c r="CO183" s="1">
        <v>0</v>
      </c>
      <c r="CP183">
        <v>0</v>
      </c>
      <c r="CQ183">
        <v>0</v>
      </c>
      <c r="CR183">
        <v>0</v>
      </c>
      <c r="CS183">
        <v>0</v>
      </c>
      <c r="CT183">
        <v>0</v>
      </c>
      <c r="CU183">
        <v>0</v>
      </c>
      <c r="CV183">
        <v>0</v>
      </c>
      <c r="CW183">
        <v>0</v>
      </c>
      <c r="CX183">
        <v>0</v>
      </c>
      <c r="CY183">
        <v>0</v>
      </c>
      <c r="CZ183">
        <v>0</v>
      </c>
      <c r="DA183">
        <v>0</v>
      </c>
      <c r="DB183">
        <v>0</v>
      </c>
      <c r="DC183">
        <v>0</v>
      </c>
      <c r="DD183">
        <v>0</v>
      </c>
      <c r="DE183">
        <v>0</v>
      </c>
      <c r="DF183">
        <v>0</v>
      </c>
      <c r="DG183">
        <v>0</v>
      </c>
      <c r="DH183">
        <v>0</v>
      </c>
      <c r="DI183">
        <v>0</v>
      </c>
      <c r="DJ183">
        <v>0</v>
      </c>
      <c r="DK183">
        <v>0</v>
      </c>
      <c r="DL183">
        <v>0</v>
      </c>
      <c r="DM183">
        <v>0</v>
      </c>
      <c r="DN183">
        <v>0</v>
      </c>
      <c r="DO183">
        <v>0</v>
      </c>
      <c r="DP183">
        <v>0</v>
      </c>
      <c r="DQ183">
        <v>0</v>
      </c>
      <c r="DR183">
        <v>0</v>
      </c>
      <c r="DS183">
        <v>0</v>
      </c>
      <c r="DT183">
        <v>0</v>
      </c>
      <c r="DU183">
        <v>0</v>
      </c>
      <c r="DV183">
        <v>0</v>
      </c>
      <c r="DW183">
        <v>0</v>
      </c>
      <c r="DX183">
        <v>0</v>
      </c>
      <c r="DY183">
        <v>0</v>
      </c>
      <c r="DZ183">
        <v>0</v>
      </c>
      <c r="EA183">
        <v>0</v>
      </c>
      <c r="EB183">
        <v>0</v>
      </c>
      <c r="EC183">
        <v>0</v>
      </c>
      <c r="ED183">
        <v>0</v>
      </c>
      <c r="EE183">
        <v>0</v>
      </c>
      <c r="EF183">
        <v>0</v>
      </c>
      <c r="EG183">
        <v>0</v>
      </c>
      <c r="EH183">
        <v>0</v>
      </c>
      <c r="EI183">
        <v>0</v>
      </c>
      <c r="EJ183">
        <v>0</v>
      </c>
      <c r="EK183">
        <v>0</v>
      </c>
      <c r="EL183">
        <v>0</v>
      </c>
      <c r="EM183">
        <v>0</v>
      </c>
      <c r="EN183">
        <v>0</v>
      </c>
      <c r="EO183">
        <v>0</v>
      </c>
      <c r="EP183">
        <v>0</v>
      </c>
      <c r="EQ183">
        <v>0</v>
      </c>
      <c r="ER183">
        <v>0</v>
      </c>
      <c r="ES183">
        <v>0</v>
      </c>
      <c r="ET183">
        <v>0</v>
      </c>
      <c r="EU183">
        <v>0</v>
      </c>
      <c r="EV183">
        <v>0</v>
      </c>
      <c r="EW183">
        <v>0</v>
      </c>
      <c r="EX183">
        <v>0</v>
      </c>
      <c r="EY183">
        <v>0</v>
      </c>
      <c r="EZ183">
        <v>0</v>
      </c>
      <c r="FA183">
        <v>0</v>
      </c>
      <c r="FB183">
        <v>0</v>
      </c>
      <c r="FC183">
        <v>0</v>
      </c>
      <c r="FD183">
        <v>0</v>
      </c>
      <c r="FE183">
        <v>0</v>
      </c>
      <c r="FF183">
        <v>0</v>
      </c>
      <c r="FG183">
        <v>0</v>
      </c>
      <c r="FH183">
        <v>0</v>
      </c>
      <c r="FI183">
        <v>0</v>
      </c>
    </row>
    <row r="184" spans="1:165" x14ac:dyDescent="0.25">
      <c r="A184">
        <v>1902</v>
      </c>
      <c r="B184">
        <v>99</v>
      </c>
      <c r="C184">
        <f t="shared" si="14"/>
        <v>1136800000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0</v>
      </c>
      <c r="BI184">
        <v>0</v>
      </c>
      <c r="BJ184">
        <v>0</v>
      </c>
      <c r="BK184">
        <v>0</v>
      </c>
      <c r="BL184" s="1">
        <v>15200000</v>
      </c>
      <c r="BM184" s="1">
        <v>16100000</v>
      </c>
      <c r="BN184" s="1">
        <v>16400000</v>
      </c>
      <c r="BO184" s="1">
        <v>16400000</v>
      </c>
      <c r="BP184" s="1">
        <v>17100000</v>
      </c>
      <c r="BQ184" s="1">
        <v>17800000</v>
      </c>
      <c r="BR184" s="1">
        <v>18200000</v>
      </c>
      <c r="BS184" s="1">
        <v>18400000</v>
      </c>
      <c r="BT184" s="1">
        <v>18100000</v>
      </c>
      <c r="BU184" s="1">
        <v>19400000</v>
      </c>
      <c r="BV184" s="1">
        <v>20400000</v>
      </c>
      <c r="BW184" s="1">
        <v>21500000</v>
      </c>
      <c r="BX184" s="1">
        <v>21400000</v>
      </c>
      <c r="BY184" s="1">
        <v>22600000</v>
      </c>
      <c r="BZ184" s="1">
        <v>26400000</v>
      </c>
      <c r="CA184" s="1">
        <v>29400000</v>
      </c>
      <c r="CB184" s="1">
        <v>31900000</v>
      </c>
      <c r="CC184" s="1">
        <v>34300000</v>
      </c>
      <c r="CD184" s="1">
        <v>38800000</v>
      </c>
      <c r="CE184" s="1">
        <v>47700000</v>
      </c>
      <c r="CF184" s="1">
        <v>44100000</v>
      </c>
      <c r="CG184" s="1">
        <v>46200000</v>
      </c>
      <c r="CH184" s="1">
        <v>54300000</v>
      </c>
      <c r="CI184" s="1">
        <v>67200000</v>
      </c>
      <c r="CJ184" s="1">
        <v>69600000</v>
      </c>
      <c r="CK184" s="1">
        <v>70500000</v>
      </c>
      <c r="CL184" s="1">
        <v>72600000</v>
      </c>
      <c r="CM184" s="1">
        <v>76400000</v>
      </c>
      <c r="CN184" s="1">
        <v>80000000</v>
      </c>
      <c r="CO184" s="1">
        <v>88400000</v>
      </c>
      <c r="CP184" s="1">
        <v>0</v>
      </c>
      <c r="CQ184" s="1">
        <v>0</v>
      </c>
      <c r="CR184" s="1">
        <v>0</v>
      </c>
      <c r="CS184" s="1">
        <v>0</v>
      </c>
      <c r="CT184" s="1">
        <v>0</v>
      </c>
      <c r="CU184">
        <v>0</v>
      </c>
      <c r="CV184">
        <v>0</v>
      </c>
      <c r="CW184">
        <v>0</v>
      </c>
      <c r="CX184">
        <v>0</v>
      </c>
      <c r="CY184">
        <v>0</v>
      </c>
      <c r="CZ184">
        <v>0</v>
      </c>
      <c r="DA184">
        <v>0</v>
      </c>
      <c r="DB184">
        <v>0</v>
      </c>
      <c r="DC184">
        <v>0</v>
      </c>
      <c r="DD184">
        <v>0</v>
      </c>
      <c r="DE184">
        <v>0</v>
      </c>
      <c r="DF184" s="1">
        <v>0</v>
      </c>
      <c r="DG184">
        <v>0</v>
      </c>
      <c r="DH184">
        <v>0</v>
      </c>
      <c r="DI184">
        <v>0</v>
      </c>
      <c r="DJ184">
        <v>0</v>
      </c>
      <c r="DK184">
        <v>0</v>
      </c>
      <c r="DL184">
        <v>0</v>
      </c>
      <c r="DM184">
        <v>0</v>
      </c>
      <c r="DN184">
        <v>0</v>
      </c>
      <c r="DO184">
        <v>0</v>
      </c>
      <c r="DP184">
        <v>0</v>
      </c>
      <c r="DQ184">
        <v>0</v>
      </c>
      <c r="DR184">
        <v>0</v>
      </c>
      <c r="DS184">
        <v>0</v>
      </c>
      <c r="DT184">
        <v>0</v>
      </c>
      <c r="DU184">
        <v>0</v>
      </c>
      <c r="DV184">
        <v>0</v>
      </c>
      <c r="DW184">
        <v>0</v>
      </c>
      <c r="DX184">
        <v>0</v>
      </c>
      <c r="DY184">
        <v>0</v>
      </c>
      <c r="DZ184">
        <v>0</v>
      </c>
      <c r="EA184">
        <v>0</v>
      </c>
      <c r="EB184">
        <v>0</v>
      </c>
      <c r="EC184">
        <v>0</v>
      </c>
      <c r="ED184">
        <v>0</v>
      </c>
      <c r="EE184">
        <v>0</v>
      </c>
      <c r="EF184">
        <v>0</v>
      </c>
      <c r="EG184">
        <v>0</v>
      </c>
      <c r="EH184">
        <v>0</v>
      </c>
      <c r="EI184">
        <v>0</v>
      </c>
      <c r="EJ184">
        <v>0</v>
      </c>
      <c r="EK184">
        <v>0</v>
      </c>
      <c r="EL184">
        <v>0</v>
      </c>
      <c r="EM184">
        <v>0</v>
      </c>
      <c r="EN184">
        <v>0</v>
      </c>
      <c r="EO184">
        <v>0</v>
      </c>
      <c r="EP184">
        <v>0</v>
      </c>
      <c r="EQ184">
        <v>0</v>
      </c>
      <c r="ER184">
        <v>0</v>
      </c>
      <c r="ES184">
        <v>0</v>
      </c>
      <c r="ET184">
        <v>0</v>
      </c>
      <c r="EU184">
        <v>0</v>
      </c>
      <c r="EV184">
        <v>0</v>
      </c>
      <c r="EW184">
        <v>0</v>
      </c>
      <c r="EX184">
        <v>0</v>
      </c>
      <c r="EY184">
        <v>0</v>
      </c>
      <c r="EZ184">
        <v>0</v>
      </c>
      <c r="FA184">
        <v>0</v>
      </c>
      <c r="FB184">
        <v>0</v>
      </c>
      <c r="FC184">
        <v>0</v>
      </c>
      <c r="FD184">
        <v>0</v>
      </c>
      <c r="FE184">
        <v>0</v>
      </c>
      <c r="FF184">
        <v>0</v>
      </c>
      <c r="FG184">
        <v>0</v>
      </c>
      <c r="FH184">
        <v>0</v>
      </c>
      <c r="FI184">
        <v>0</v>
      </c>
    </row>
    <row r="185" spans="1:165" x14ac:dyDescent="0.25">
      <c r="A185">
        <v>1907</v>
      </c>
      <c r="B185">
        <v>99</v>
      </c>
      <c r="C185">
        <f t="shared" si="14"/>
        <v>1493700000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  <c r="BI185">
        <v>0</v>
      </c>
      <c r="BJ185">
        <v>0</v>
      </c>
      <c r="BK185">
        <v>0</v>
      </c>
      <c r="BL185">
        <v>0</v>
      </c>
      <c r="BM185">
        <v>0</v>
      </c>
      <c r="BN185">
        <v>0</v>
      </c>
      <c r="BO185">
        <v>0</v>
      </c>
      <c r="BP185">
        <v>0</v>
      </c>
      <c r="BQ185" s="1">
        <v>18000000</v>
      </c>
      <c r="BR185" s="1">
        <v>18500000</v>
      </c>
      <c r="BS185" s="1">
        <v>18700000</v>
      </c>
      <c r="BT185" s="1">
        <v>18400000</v>
      </c>
      <c r="BU185" s="1">
        <v>19700000</v>
      </c>
      <c r="BV185" s="1">
        <v>20800000</v>
      </c>
      <c r="BW185" s="1">
        <v>21800000</v>
      </c>
      <c r="BX185" s="1">
        <v>21800000</v>
      </c>
      <c r="BY185" s="1">
        <v>22900000</v>
      </c>
      <c r="BZ185" s="1">
        <v>26800000</v>
      </c>
      <c r="CA185" s="1">
        <v>29900000</v>
      </c>
      <c r="CB185" s="1">
        <v>32400000</v>
      </c>
      <c r="CC185" s="1">
        <v>34900000</v>
      </c>
      <c r="CD185" s="1">
        <v>39400000</v>
      </c>
      <c r="CE185" s="1">
        <v>48500000</v>
      </c>
      <c r="CF185" s="1">
        <v>44900000</v>
      </c>
      <c r="CG185" s="1">
        <v>47000000</v>
      </c>
      <c r="CH185" s="1">
        <v>55200000</v>
      </c>
      <c r="CI185" s="1">
        <v>68300000</v>
      </c>
      <c r="CJ185" s="1">
        <v>70800000</v>
      </c>
      <c r="CK185" s="1">
        <v>71700000</v>
      </c>
      <c r="CL185" s="1">
        <v>73800000</v>
      </c>
      <c r="CM185" s="1">
        <v>77700000</v>
      </c>
      <c r="CN185" s="1">
        <v>81300000</v>
      </c>
      <c r="CO185" s="1">
        <v>89900000</v>
      </c>
      <c r="CP185" s="1">
        <v>96700000</v>
      </c>
      <c r="CQ185" s="1">
        <v>86600000</v>
      </c>
      <c r="CR185" s="1">
        <v>83000000</v>
      </c>
      <c r="CS185" s="1">
        <v>78700000</v>
      </c>
      <c r="CT185" s="1">
        <v>75600000</v>
      </c>
      <c r="CU185" s="1">
        <v>0</v>
      </c>
      <c r="CV185" s="1">
        <v>0</v>
      </c>
      <c r="CW185" s="1">
        <v>0</v>
      </c>
      <c r="CX185" s="1">
        <v>0</v>
      </c>
      <c r="CY185" s="1">
        <v>0</v>
      </c>
      <c r="CZ185">
        <v>0</v>
      </c>
      <c r="DA185">
        <v>0</v>
      </c>
      <c r="DB185">
        <v>0</v>
      </c>
      <c r="DC185">
        <v>0</v>
      </c>
      <c r="DD185">
        <v>0</v>
      </c>
      <c r="DE185">
        <v>0</v>
      </c>
      <c r="DF185" s="1">
        <v>0</v>
      </c>
      <c r="DG185" s="1">
        <v>0</v>
      </c>
      <c r="DH185" s="1">
        <v>0</v>
      </c>
      <c r="DI185" s="1">
        <v>0</v>
      </c>
      <c r="DJ185" s="1">
        <v>0</v>
      </c>
      <c r="DK185" s="1">
        <v>0</v>
      </c>
      <c r="DL185">
        <v>0</v>
      </c>
      <c r="DM185">
        <v>0</v>
      </c>
      <c r="DN185">
        <v>0</v>
      </c>
      <c r="DO185">
        <v>0</v>
      </c>
      <c r="DP185">
        <v>0</v>
      </c>
      <c r="DQ185">
        <v>0</v>
      </c>
      <c r="DR185">
        <v>0</v>
      </c>
      <c r="DS185">
        <v>0</v>
      </c>
      <c r="DT185">
        <v>0</v>
      </c>
      <c r="DU185">
        <v>0</v>
      </c>
      <c r="DV185">
        <v>0</v>
      </c>
      <c r="DW185">
        <v>0</v>
      </c>
      <c r="DX185">
        <v>0</v>
      </c>
      <c r="DY185">
        <v>0</v>
      </c>
      <c r="DZ185">
        <v>0</v>
      </c>
      <c r="EA185">
        <v>0</v>
      </c>
      <c r="EB185">
        <v>0</v>
      </c>
      <c r="EC185">
        <v>0</v>
      </c>
      <c r="ED185">
        <v>0</v>
      </c>
      <c r="EE185">
        <v>0</v>
      </c>
      <c r="EF185">
        <v>0</v>
      </c>
      <c r="EG185">
        <v>0</v>
      </c>
      <c r="EH185">
        <v>0</v>
      </c>
      <c r="EI185">
        <v>0</v>
      </c>
      <c r="EJ185">
        <v>0</v>
      </c>
      <c r="EK185">
        <v>0</v>
      </c>
      <c r="EL185">
        <v>0</v>
      </c>
      <c r="EM185">
        <v>0</v>
      </c>
      <c r="EN185">
        <v>0</v>
      </c>
      <c r="EO185">
        <v>0</v>
      </c>
      <c r="EP185">
        <v>0</v>
      </c>
      <c r="EQ185">
        <v>0</v>
      </c>
      <c r="ER185">
        <v>0</v>
      </c>
      <c r="ES185">
        <v>0</v>
      </c>
      <c r="ET185">
        <v>0</v>
      </c>
      <c r="EU185">
        <v>0</v>
      </c>
      <c r="EV185">
        <v>0</v>
      </c>
      <c r="EW185">
        <v>0</v>
      </c>
      <c r="EX185">
        <v>0</v>
      </c>
      <c r="EY185">
        <v>0</v>
      </c>
      <c r="EZ185">
        <v>0</v>
      </c>
      <c r="FA185">
        <v>0</v>
      </c>
      <c r="FB185">
        <v>0</v>
      </c>
      <c r="FC185">
        <v>0</v>
      </c>
      <c r="FD185">
        <v>0</v>
      </c>
      <c r="FE185">
        <v>0</v>
      </c>
      <c r="FF185">
        <v>0</v>
      </c>
      <c r="FG185">
        <v>0</v>
      </c>
      <c r="FH185">
        <v>0</v>
      </c>
      <c r="FI185">
        <v>0</v>
      </c>
    </row>
    <row r="186" spans="1:165" x14ac:dyDescent="0.25">
      <c r="A186">
        <v>1912</v>
      </c>
      <c r="B186">
        <v>99</v>
      </c>
      <c r="C186">
        <f t="shared" si="14"/>
        <v>1469000000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  <c r="BI186">
        <v>0</v>
      </c>
      <c r="BJ186">
        <v>0</v>
      </c>
      <c r="BK186">
        <v>0</v>
      </c>
      <c r="BL186">
        <v>0</v>
      </c>
      <c r="BM186">
        <v>0</v>
      </c>
      <c r="BN186">
        <v>0</v>
      </c>
      <c r="BO186">
        <v>0</v>
      </c>
      <c r="BP186">
        <v>0</v>
      </c>
      <c r="BQ186">
        <v>0</v>
      </c>
      <c r="BR186">
        <v>0</v>
      </c>
      <c r="BS186">
        <v>0</v>
      </c>
      <c r="BT186">
        <v>0</v>
      </c>
      <c r="BU186">
        <v>0</v>
      </c>
      <c r="BV186" s="1">
        <v>17300000</v>
      </c>
      <c r="BW186" s="1">
        <v>18100000</v>
      </c>
      <c r="BX186" s="1">
        <v>18100000</v>
      </c>
      <c r="BY186" s="1">
        <v>19100000</v>
      </c>
      <c r="BZ186" s="1">
        <v>22300000</v>
      </c>
      <c r="CA186" s="1">
        <v>24900000</v>
      </c>
      <c r="CB186" s="1">
        <v>26900000</v>
      </c>
      <c r="CC186" s="1">
        <v>29000000</v>
      </c>
      <c r="CD186" s="1">
        <v>32800000</v>
      </c>
      <c r="CE186" s="1">
        <v>40300000</v>
      </c>
      <c r="CF186" s="1">
        <v>37400000</v>
      </c>
      <c r="CG186" s="1">
        <v>39100000</v>
      </c>
      <c r="CH186" s="1">
        <v>46000000</v>
      </c>
      <c r="CI186" s="1">
        <v>56900000</v>
      </c>
      <c r="CJ186" s="1">
        <v>59000000</v>
      </c>
      <c r="CK186" s="1">
        <v>59700000</v>
      </c>
      <c r="CL186" s="1">
        <v>61500000</v>
      </c>
      <c r="CM186" s="1">
        <v>64700000</v>
      </c>
      <c r="CN186" s="1">
        <v>67800000</v>
      </c>
      <c r="CO186" s="1">
        <v>75000000</v>
      </c>
      <c r="CP186" s="1">
        <v>80600000</v>
      </c>
      <c r="CQ186" s="1">
        <v>72200000</v>
      </c>
      <c r="CR186" s="1">
        <v>69200000</v>
      </c>
      <c r="CS186" s="1">
        <v>65700000</v>
      </c>
      <c r="CT186" s="1">
        <v>63000000</v>
      </c>
      <c r="CU186" s="1">
        <v>61200000</v>
      </c>
      <c r="CV186" s="1">
        <v>63700000</v>
      </c>
      <c r="CW186" s="1">
        <v>64500000</v>
      </c>
      <c r="CX186" s="1">
        <v>60600000</v>
      </c>
      <c r="CY186" s="1">
        <v>52400000</v>
      </c>
      <c r="CZ186" s="1">
        <v>0</v>
      </c>
      <c r="DA186" s="1">
        <v>0</v>
      </c>
      <c r="DB186" s="1">
        <v>0</v>
      </c>
      <c r="DC186" s="1">
        <v>0</v>
      </c>
      <c r="DD186" s="1">
        <v>0</v>
      </c>
      <c r="DE186" s="1">
        <v>0</v>
      </c>
      <c r="DF186" s="1">
        <v>0</v>
      </c>
      <c r="DG186" s="1">
        <v>0</v>
      </c>
      <c r="DH186" s="1">
        <v>0</v>
      </c>
      <c r="DI186" s="1">
        <v>0</v>
      </c>
      <c r="DJ186" s="1">
        <v>0</v>
      </c>
      <c r="DK186" s="1">
        <v>0</v>
      </c>
      <c r="DL186" s="1">
        <v>0</v>
      </c>
      <c r="DM186" s="1">
        <v>0</v>
      </c>
      <c r="DN186" s="1">
        <v>0</v>
      </c>
      <c r="DO186" s="1">
        <v>0</v>
      </c>
      <c r="DP186" s="1">
        <v>0</v>
      </c>
      <c r="DQ186" s="1">
        <v>0</v>
      </c>
      <c r="DR186" s="1">
        <v>0</v>
      </c>
      <c r="DS186" s="1">
        <v>0</v>
      </c>
      <c r="DT186" s="1">
        <v>0</v>
      </c>
      <c r="DU186" s="1">
        <v>0</v>
      </c>
      <c r="DV186">
        <v>0</v>
      </c>
      <c r="DW186">
        <v>0</v>
      </c>
      <c r="DX186">
        <v>0</v>
      </c>
      <c r="DY186">
        <v>0</v>
      </c>
      <c r="DZ186">
        <v>0</v>
      </c>
      <c r="EA186">
        <v>0</v>
      </c>
      <c r="EB186">
        <v>0</v>
      </c>
      <c r="EC186">
        <v>0</v>
      </c>
      <c r="ED186">
        <v>0</v>
      </c>
      <c r="EE186">
        <v>0</v>
      </c>
      <c r="EF186">
        <v>0</v>
      </c>
      <c r="EG186">
        <v>0</v>
      </c>
      <c r="EH186">
        <v>0</v>
      </c>
      <c r="EI186">
        <v>0</v>
      </c>
      <c r="EJ186">
        <v>0</v>
      </c>
      <c r="EK186">
        <v>0</v>
      </c>
      <c r="EL186">
        <v>0</v>
      </c>
      <c r="EM186">
        <v>0</v>
      </c>
      <c r="EN186">
        <v>0</v>
      </c>
      <c r="EO186">
        <v>0</v>
      </c>
      <c r="EP186">
        <v>0</v>
      </c>
      <c r="EQ186">
        <v>0</v>
      </c>
      <c r="ER186">
        <v>0</v>
      </c>
      <c r="ES186">
        <v>0</v>
      </c>
      <c r="ET186">
        <v>0</v>
      </c>
      <c r="EU186">
        <v>0</v>
      </c>
      <c r="EV186">
        <v>0</v>
      </c>
      <c r="EW186">
        <v>0</v>
      </c>
      <c r="EX186">
        <v>0</v>
      </c>
      <c r="EY186">
        <v>0</v>
      </c>
      <c r="EZ186">
        <v>0</v>
      </c>
      <c r="FA186">
        <v>0</v>
      </c>
      <c r="FB186">
        <v>0</v>
      </c>
      <c r="FC186">
        <v>0</v>
      </c>
      <c r="FD186">
        <v>0</v>
      </c>
      <c r="FE186">
        <v>0</v>
      </c>
      <c r="FF186">
        <v>0</v>
      </c>
      <c r="FG186">
        <v>0</v>
      </c>
      <c r="FH186">
        <v>0</v>
      </c>
      <c r="FI186">
        <v>0</v>
      </c>
    </row>
    <row r="187" spans="1:165" x14ac:dyDescent="0.25">
      <c r="A187">
        <v>1922</v>
      </c>
      <c r="B187">
        <v>99</v>
      </c>
      <c r="C187">
        <f t="shared" si="14"/>
        <v>1920100000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  <c r="BI187">
        <v>0</v>
      </c>
      <c r="BJ187">
        <v>0</v>
      </c>
      <c r="BK187">
        <v>0</v>
      </c>
      <c r="BL187">
        <v>0</v>
      </c>
      <c r="BM187">
        <v>0</v>
      </c>
      <c r="BN187">
        <v>0</v>
      </c>
      <c r="BO187">
        <v>0</v>
      </c>
      <c r="BP187">
        <v>0</v>
      </c>
      <c r="BQ187">
        <v>0</v>
      </c>
      <c r="BR187">
        <v>0</v>
      </c>
      <c r="BS187">
        <v>0</v>
      </c>
      <c r="BT187">
        <v>0</v>
      </c>
      <c r="BU187">
        <v>0</v>
      </c>
      <c r="BV187">
        <v>0</v>
      </c>
      <c r="BW187">
        <v>0</v>
      </c>
      <c r="BX187">
        <v>0</v>
      </c>
      <c r="BY187">
        <v>0</v>
      </c>
      <c r="BZ187">
        <v>0</v>
      </c>
      <c r="CA187">
        <v>0</v>
      </c>
      <c r="CB187">
        <v>0</v>
      </c>
      <c r="CC187">
        <v>0</v>
      </c>
      <c r="CD187">
        <v>0</v>
      </c>
      <c r="CE187">
        <v>0</v>
      </c>
      <c r="CF187" s="1">
        <v>23400000</v>
      </c>
      <c r="CG187" s="1">
        <v>24500000</v>
      </c>
      <c r="CH187" s="1">
        <v>28800000</v>
      </c>
      <c r="CI187" s="1">
        <v>35700000</v>
      </c>
      <c r="CJ187" s="1">
        <v>37000000</v>
      </c>
      <c r="CK187" s="1">
        <v>37500000</v>
      </c>
      <c r="CL187" s="1">
        <v>38600000</v>
      </c>
      <c r="CM187" s="1">
        <v>40700000</v>
      </c>
      <c r="CN187" s="1">
        <v>42600000</v>
      </c>
      <c r="CO187" s="1">
        <v>47100000</v>
      </c>
      <c r="CP187" s="1">
        <v>50700000</v>
      </c>
      <c r="CQ187" s="1">
        <v>45400000</v>
      </c>
      <c r="CR187" s="1">
        <v>43500000</v>
      </c>
      <c r="CS187" s="1">
        <v>41300000</v>
      </c>
      <c r="CT187" s="1">
        <v>39600000</v>
      </c>
      <c r="CU187" s="1">
        <v>38500000</v>
      </c>
      <c r="CV187" s="1">
        <v>40100000</v>
      </c>
      <c r="CW187" s="1">
        <v>40600000</v>
      </c>
      <c r="CX187" s="1">
        <v>38200000</v>
      </c>
      <c r="CY187" s="1">
        <v>33000000</v>
      </c>
      <c r="CZ187" s="1">
        <v>44900000</v>
      </c>
      <c r="DA187" s="1">
        <v>52700000</v>
      </c>
      <c r="DB187" s="1">
        <v>56000000</v>
      </c>
      <c r="DC187" s="1">
        <v>55900000</v>
      </c>
      <c r="DD187" s="1">
        <v>66600000</v>
      </c>
      <c r="DE187" s="1">
        <v>97200000</v>
      </c>
      <c r="DF187" s="1">
        <v>134000000</v>
      </c>
      <c r="DG187" s="1">
        <v>171000000</v>
      </c>
      <c r="DH187" s="1">
        <v>209000000</v>
      </c>
      <c r="DI187" s="1">
        <v>266000000</v>
      </c>
      <c r="DJ187" s="1">
        <v>0</v>
      </c>
      <c r="DK187" s="1">
        <v>0</v>
      </c>
      <c r="DL187" s="1">
        <v>0</v>
      </c>
      <c r="DM187" s="1">
        <v>0</v>
      </c>
      <c r="DN187" s="1">
        <v>0</v>
      </c>
      <c r="DO187" s="1">
        <v>0</v>
      </c>
      <c r="DP187" s="1">
        <v>0</v>
      </c>
      <c r="DQ187" s="1">
        <v>0</v>
      </c>
      <c r="DR187" s="1">
        <v>0</v>
      </c>
      <c r="DS187" s="1">
        <v>0</v>
      </c>
      <c r="DT187" s="1">
        <v>0</v>
      </c>
      <c r="DU187" s="1">
        <v>0</v>
      </c>
      <c r="DV187" s="1">
        <v>0</v>
      </c>
      <c r="DW187" s="1">
        <v>0</v>
      </c>
      <c r="DX187" s="1">
        <v>0</v>
      </c>
      <c r="DY187" s="1">
        <v>0</v>
      </c>
      <c r="DZ187" s="1">
        <v>0</v>
      </c>
      <c r="EA187">
        <v>0</v>
      </c>
      <c r="EB187">
        <v>0</v>
      </c>
      <c r="EC187">
        <v>0</v>
      </c>
      <c r="ED187">
        <v>0</v>
      </c>
      <c r="EE187">
        <v>0</v>
      </c>
      <c r="EF187">
        <v>0</v>
      </c>
      <c r="EG187">
        <v>0</v>
      </c>
      <c r="EH187">
        <v>0</v>
      </c>
      <c r="EI187">
        <v>0</v>
      </c>
      <c r="EJ187">
        <v>0</v>
      </c>
      <c r="EK187">
        <v>0</v>
      </c>
      <c r="EL187">
        <v>0</v>
      </c>
      <c r="EM187">
        <v>0</v>
      </c>
      <c r="EN187">
        <v>0</v>
      </c>
      <c r="EO187">
        <v>0</v>
      </c>
      <c r="EP187">
        <v>0</v>
      </c>
      <c r="EQ187">
        <v>0</v>
      </c>
      <c r="ER187">
        <v>0</v>
      </c>
      <c r="ES187">
        <v>0</v>
      </c>
      <c r="ET187">
        <v>0</v>
      </c>
      <c r="EU187">
        <v>0</v>
      </c>
      <c r="EV187">
        <v>0</v>
      </c>
      <c r="EW187">
        <v>0</v>
      </c>
      <c r="EX187">
        <v>0</v>
      </c>
      <c r="EY187">
        <v>0</v>
      </c>
      <c r="EZ187">
        <v>0</v>
      </c>
      <c r="FA187">
        <v>0</v>
      </c>
      <c r="FB187">
        <v>0</v>
      </c>
      <c r="FC187">
        <v>0</v>
      </c>
      <c r="FD187">
        <v>0</v>
      </c>
      <c r="FE187">
        <v>0</v>
      </c>
      <c r="FF187">
        <v>0</v>
      </c>
      <c r="FG187">
        <v>0</v>
      </c>
      <c r="FH187">
        <v>0</v>
      </c>
      <c r="FI187">
        <v>0</v>
      </c>
    </row>
    <row r="188" spans="1:165" x14ac:dyDescent="0.25">
      <c r="A188">
        <v>1927</v>
      </c>
      <c r="B188">
        <v>99</v>
      </c>
      <c r="C188">
        <f t="shared" si="14"/>
        <v>3544000000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  <c r="BI188">
        <v>0</v>
      </c>
      <c r="BJ188">
        <v>0</v>
      </c>
      <c r="BK188">
        <v>0</v>
      </c>
      <c r="BL188">
        <v>0</v>
      </c>
      <c r="BM188">
        <v>0</v>
      </c>
      <c r="BN188">
        <v>0</v>
      </c>
      <c r="BO188">
        <v>0</v>
      </c>
      <c r="BP188">
        <v>0</v>
      </c>
      <c r="BQ188">
        <v>0</v>
      </c>
      <c r="BR188">
        <v>0</v>
      </c>
      <c r="BS188">
        <v>0</v>
      </c>
      <c r="BT188">
        <v>0</v>
      </c>
      <c r="BU188">
        <v>0</v>
      </c>
      <c r="BV188">
        <v>0</v>
      </c>
      <c r="BW188">
        <v>0</v>
      </c>
      <c r="BX188">
        <v>0</v>
      </c>
      <c r="BY188">
        <v>0</v>
      </c>
      <c r="BZ188">
        <v>0</v>
      </c>
      <c r="CA188">
        <v>0</v>
      </c>
      <c r="CB188">
        <v>0</v>
      </c>
      <c r="CC188">
        <v>0</v>
      </c>
      <c r="CD188">
        <v>0</v>
      </c>
      <c r="CE188">
        <v>0</v>
      </c>
      <c r="CF188">
        <v>0</v>
      </c>
      <c r="CG188">
        <v>0</v>
      </c>
      <c r="CH188">
        <v>0</v>
      </c>
      <c r="CI188">
        <v>0</v>
      </c>
      <c r="CJ188">
        <v>0</v>
      </c>
      <c r="CK188" s="1">
        <v>37100000</v>
      </c>
      <c r="CL188" s="1">
        <v>38200000</v>
      </c>
      <c r="CM188" s="1">
        <v>40300000</v>
      </c>
      <c r="CN188" s="1">
        <v>42200000</v>
      </c>
      <c r="CO188" s="1">
        <v>46600000</v>
      </c>
      <c r="CP188" s="1">
        <v>50200000</v>
      </c>
      <c r="CQ188" s="1">
        <v>44900000</v>
      </c>
      <c r="CR188" s="1">
        <v>43100000</v>
      </c>
      <c r="CS188" s="1">
        <v>40900000</v>
      </c>
      <c r="CT188" s="1">
        <v>39300000</v>
      </c>
      <c r="CU188" s="1">
        <v>38100000</v>
      </c>
      <c r="CV188" s="1">
        <v>39700000</v>
      </c>
      <c r="CW188" s="1">
        <v>40200000</v>
      </c>
      <c r="CX188" s="1">
        <v>37800000</v>
      </c>
      <c r="CY188" s="1">
        <v>32700000</v>
      </c>
      <c r="CZ188" s="1">
        <v>44400000</v>
      </c>
      <c r="DA188" s="1">
        <v>52200000</v>
      </c>
      <c r="DB188" s="1">
        <v>55500000</v>
      </c>
      <c r="DC188" s="1">
        <v>55400000</v>
      </c>
      <c r="DD188" s="1">
        <v>65900000</v>
      </c>
      <c r="DE188" s="1">
        <v>96300000</v>
      </c>
      <c r="DF188" s="1">
        <v>133000000</v>
      </c>
      <c r="DG188" s="1">
        <v>169000000</v>
      </c>
      <c r="DH188" s="1">
        <v>207000000</v>
      </c>
      <c r="DI188" s="1">
        <v>263000000</v>
      </c>
      <c r="DJ188" s="1">
        <v>302000000</v>
      </c>
      <c r="DK188" s="1">
        <v>373000000</v>
      </c>
      <c r="DL188" s="1">
        <v>367000000</v>
      </c>
      <c r="DM188" s="1">
        <v>331000000</v>
      </c>
      <c r="DN188" s="1">
        <v>418000000</v>
      </c>
      <c r="DO188" s="1">
        <v>0</v>
      </c>
      <c r="DP188" s="1">
        <v>0</v>
      </c>
      <c r="DQ188" s="1">
        <v>0</v>
      </c>
      <c r="DR188" s="1">
        <v>0</v>
      </c>
      <c r="DS188" s="1">
        <v>0</v>
      </c>
      <c r="DT188" s="1">
        <v>0</v>
      </c>
      <c r="DU188" s="1">
        <v>0</v>
      </c>
      <c r="DV188" s="1">
        <v>0</v>
      </c>
      <c r="DW188" s="1">
        <v>0</v>
      </c>
      <c r="DX188" s="1">
        <v>0</v>
      </c>
      <c r="DY188" s="1">
        <v>0</v>
      </c>
      <c r="DZ188" s="1">
        <v>0</v>
      </c>
      <c r="EA188" s="1">
        <v>0</v>
      </c>
      <c r="EB188" s="1">
        <v>0</v>
      </c>
      <c r="EC188" s="1">
        <v>0</v>
      </c>
      <c r="ED188">
        <v>0</v>
      </c>
      <c r="EE188">
        <v>0</v>
      </c>
      <c r="EF188">
        <v>0</v>
      </c>
      <c r="EG188">
        <v>0</v>
      </c>
      <c r="EH188">
        <v>0</v>
      </c>
      <c r="EI188">
        <v>0</v>
      </c>
      <c r="EJ188">
        <v>0</v>
      </c>
      <c r="EK188">
        <v>0</v>
      </c>
      <c r="EL188">
        <v>0</v>
      </c>
      <c r="EM188">
        <v>0</v>
      </c>
      <c r="EN188">
        <v>0</v>
      </c>
      <c r="EO188">
        <v>0</v>
      </c>
      <c r="EP188">
        <v>0</v>
      </c>
      <c r="EQ188">
        <v>0</v>
      </c>
      <c r="ER188">
        <v>0</v>
      </c>
      <c r="ES188">
        <v>0</v>
      </c>
      <c r="ET188">
        <v>0</v>
      </c>
      <c r="EU188">
        <v>0</v>
      </c>
      <c r="EV188">
        <v>0</v>
      </c>
      <c r="EW188">
        <v>0</v>
      </c>
      <c r="EX188">
        <v>0</v>
      </c>
      <c r="EY188">
        <v>0</v>
      </c>
      <c r="EZ188">
        <v>0</v>
      </c>
      <c r="FA188">
        <v>0</v>
      </c>
      <c r="FB188">
        <v>0</v>
      </c>
      <c r="FC188">
        <v>0</v>
      </c>
      <c r="FD188">
        <v>0</v>
      </c>
      <c r="FE188">
        <v>0</v>
      </c>
      <c r="FF188">
        <v>0</v>
      </c>
      <c r="FG188">
        <v>0</v>
      </c>
      <c r="FH188">
        <v>0</v>
      </c>
      <c r="FI188">
        <v>0</v>
      </c>
    </row>
    <row r="189" spans="1:165" x14ac:dyDescent="0.25">
      <c r="A189">
        <v>1932</v>
      </c>
      <c r="B189">
        <v>99</v>
      </c>
      <c r="C189">
        <f t="shared" ref="C189:C217" si="15">SUM(D189:FI189)</f>
        <v>3669428455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0</v>
      </c>
      <c r="BI189">
        <v>0</v>
      </c>
      <c r="BJ189">
        <v>0</v>
      </c>
      <c r="BK189">
        <v>0</v>
      </c>
      <c r="BL189">
        <v>0</v>
      </c>
      <c r="BM189">
        <v>0</v>
      </c>
      <c r="BN189">
        <v>0</v>
      </c>
      <c r="BO189">
        <v>0</v>
      </c>
      <c r="BP189">
        <v>0</v>
      </c>
      <c r="BQ189">
        <v>0</v>
      </c>
      <c r="BR189">
        <v>0</v>
      </c>
      <c r="BS189">
        <v>0</v>
      </c>
      <c r="BT189">
        <v>0</v>
      </c>
      <c r="BU189">
        <v>0</v>
      </c>
      <c r="BV189">
        <v>0</v>
      </c>
      <c r="BW189">
        <v>0</v>
      </c>
      <c r="BX189">
        <v>0</v>
      </c>
      <c r="BY189">
        <v>0</v>
      </c>
      <c r="BZ189">
        <v>0</v>
      </c>
      <c r="CA189">
        <v>0</v>
      </c>
      <c r="CB189">
        <v>0</v>
      </c>
      <c r="CC189">
        <v>0</v>
      </c>
      <c r="CD189">
        <v>0</v>
      </c>
      <c r="CE189">
        <v>0</v>
      </c>
      <c r="CF189">
        <v>0</v>
      </c>
      <c r="CG189">
        <v>0</v>
      </c>
      <c r="CH189">
        <v>0</v>
      </c>
      <c r="CI189">
        <v>0</v>
      </c>
      <c r="CJ189">
        <v>0</v>
      </c>
      <c r="CK189">
        <v>0</v>
      </c>
      <c r="CL189">
        <v>0</v>
      </c>
      <c r="CM189">
        <v>0</v>
      </c>
      <c r="CN189">
        <v>0</v>
      </c>
      <c r="CO189">
        <v>0</v>
      </c>
      <c r="CP189" s="1">
        <v>37600000</v>
      </c>
      <c r="CQ189" s="1">
        <v>33700000</v>
      </c>
      <c r="CR189" s="1">
        <v>32300000</v>
      </c>
      <c r="CS189" s="1">
        <v>30700000</v>
      </c>
      <c r="CT189" s="1">
        <v>29400000</v>
      </c>
      <c r="CU189" s="1">
        <v>28600000</v>
      </c>
      <c r="CV189" s="1">
        <v>29800000</v>
      </c>
      <c r="CW189" s="1">
        <v>30200000</v>
      </c>
      <c r="CX189" s="1">
        <v>28400000</v>
      </c>
      <c r="CY189" s="1">
        <v>24500000</v>
      </c>
      <c r="CZ189" s="1">
        <v>33300000</v>
      </c>
      <c r="DA189" s="1">
        <v>39200000</v>
      </c>
      <c r="DB189" s="1">
        <v>41700000</v>
      </c>
      <c r="DC189" s="1">
        <v>41600000</v>
      </c>
      <c r="DD189" s="1">
        <v>49500000</v>
      </c>
      <c r="DE189" s="1">
        <v>72300000</v>
      </c>
      <c r="DF189" s="1">
        <v>99800000</v>
      </c>
      <c r="DG189" s="1">
        <v>127000000</v>
      </c>
      <c r="DH189" s="1">
        <v>156000000</v>
      </c>
      <c r="DI189" s="1">
        <v>198000000</v>
      </c>
      <c r="DJ189" s="1">
        <v>227000000</v>
      </c>
      <c r="DK189" s="1">
        <v>281000000</v>
      </c>
      <c r="DL189" s="1">
        <v>276000000</v>
      </c>
      <c r="DM189" s="1">
        <v>249000000</v>
      </c>
      <c r="DN189" s="1">
        <v>315000000</v>
      </c>
      <c r="DO189" s="1">
        <v>378000000</v>
      </c>
      <c r="DP189" s="1">
        <v>382000000</v>
      </c>
      <c r="DQ189" s="1">
        <v>388000000</v>
      </c>
      <c r="DR189" s="1">
        <v>4498489</v>
      </c>
      <c r="DS189" s="1">
        <v>5329966</v>
      </c>
      <c r="DT189" s="1">
        <v>0</v>
      </c>
      <c r="DU189" s="1">
        <v>0</v>
      </c>
      <c r="DV189" s="1">
        <v>0</v>
      </c>
      <c r="DW189" s="1">
        <v>0</v>
      </c>
      <c r="DX189" s="1">
        <v>0</v>
      </c>
      <c r="DY189" s="1">
        <v>0</v>
      </c>
      <c r="DZ189" s="1">
        <v>0</v>
      </c>
      <c r="EA189" s="1">
        <v>0</v>
      </c>
      <c r="EB189" s="1">
        <v>0</v>
      </c>
      <c r="EC189" s="1">
        <v>0</v>
      </c>
      <c r="ED189">
        <v>0</v>
      </c>
      <c r="EE189">
        <v>0</v>
      </c>
      <c r="EF189">
        <v>0</v>
      </c>
      <c r="EG189">
        <v>0</v>
      </c>
      <c r="EH189">
        <v>0</v>
      </c>
      <c r="EI189">
        <v>0</v>
      </c>
      <c r="EJ189">
        <v>0</v>
      </c>
      <c r="EK189">
        <v>0</v>
      </c>
      <c r="EL189">
        <v>0</v>
      </c>
      <c r="EM189">
        <v>0</v>
      </c>
      <c r="EN189">
        <v>0</v>
      </c>
      <c r="EO189">
        <v>0</v>
      </c>
      <c r="EP189">
        <v>0</v>
      </c>
      <c r="EQ189">
        <v>0</v>
      </c>
      <c r="ER189">
        <v>0</v>
      </c>
      <c r="ES189">
        <v>0</v>
      </c>
      <c r="ET189">
        <v>0</v>
      </c>
      <c r="EU189">
        <v>0</v>
      </c>
      <c r="EV189">
        <v>0</v>
      </c>
      <c r="EW189">
        <v>0</v>
      </c>
      <c r="EX189">
        <v>0</v>
      </c>
      <c r="EY189">
        <v>0</v>
      </c>
      <c r="EZ189">
        <v>0</v>
      </c>
      <c r="FA189">
        <v>0</v>
      </c>
      <c r="FB189">
        <v>0</v>
      </c>
      <c r="FC189">
        <v>0</v>
      </c>
      <c r="FD189">
        <v>0</v>
      </c>
      <c r="FE189">
        <v>0</v>
      </c>
      <c r="FF189">
        <v>0</v>
      </c>
      <c r="FG189">
        <v>0</v>
      </c>
      <c r="FH189">
        <v>0</v>
      </c>
      <c r="FI189">
        <v>0</v>
      </c>
    </row>
    <row r="190" spans="1:165" x14ac:dyDescent="0.25">
      <c r="A190">
        <v>1937</v>
      </c>
      <c r="B190">
        <v>99</v>
      </c>
      <c r="C190">
        <f t="shared" si="15"/>
        <v>3430441553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  <c r="BI190">
        <v>0</v>
      </c>
      <c r="BJ190">
        <v>0</v>
      </c>
      <c r="BK190">
        <v>0</v>
      </c>
      <c r="BL190">
        <v>0</v>
      </c>
      <c r="BM190">
        <v>0</v>
      </c>
      <c r="BN190">
        <v>0</v>
      </c>
      <c r="BO190">
        <v>0</v>
      </c>
      <c r="BP190">
        <v>0</v>
      </c>
      <c r="BQ190">
        <v>0</v>
      </c>
      <c r="BR190">
        <v>0</v>
      </c>
      <c r="BS190">
        <v>0</v>
      </c>
      <c r="BT190">
        <v>0</v>
      </c>
      <c r="BU190">
        <v>0</v>
      </c>
      <c r="BV190">
        <v>0</v>
      </c>
      <c r="BW190">
        <v>0</v>
      </c>
      <c r="BX190">
        <v>0</v>
      </c>
      <c r="BY190">
        <v>0</v>
      </c>
      <c r="BZ190">
        <v>0</v>
      </c>
      <c r="CA190">
        <v>0</v>
      </c>
      <c r="CB190">
        <v>0</v>
      </c>
      <c r="CC190">
        <v>0</v>
      </c>
      <c r="CD190">
        <v>0</v>
      </c>
      <c r="CE190">
        <v>0</v>
      </c>
      <c r="CF190">
        <v>0</v>
      </c>
      <c r="CG190">
        <v>0</v>
      </c>
      <c r="CH190">
        <v>0</v>
      </c>
      <c r="CI190">
        <v>0</v>
      </c>
      <c r="CJ190">
        <v>0</v>
      </c>
      <c r="CK190">
        <v>0</v>
      </c>
      <c r="CL190">
        <v>0</v>
      </c>
      <c r="CM190">
        <v>0</v>
      </c>
      <c r="CN190">
        <v>0</v>
      </c>
      <c r="CO190">
        <v>0</v>
      </c>
      <c r="CP190">
        <v>0</v>
      </c>
      <c r="CQ190">
        <v>0</v>
      </c>
      <c r="CR190">
        <v>0</v>
      </c>
      <c r="CS190">
        <v>0</v>
      </c>
      <c r="CT190">
        <v>0</v>
      </c>
      <c r="CU190" s="1">
        <v>27700000</v>
      </c>
      <c r="CV190" s="1">
        <v>28800000</v>
      </c>
      <c r="CW190" s="1">
        <v>29200000</v>
      </c>
      <c r="CX190" s="1">
        <v>27400000</v>
      </c>
      <c r="CY190" s="1">
        <v>23700000</v>
      </c>
      <c r="CZ190" s="1">
        <v>32300000</v>
      </c>
      <c r="DA190" s="1">
        <v>37900000</v>
      </c>
      <c r="DB190" s="1">
        <v>40300000</v>
      </c>
      <c r="DC190" s="1">
        <v>40200000</v>
      </c>
      <c r="DD190" s="1">
        <v>47900000</v>
      </c>
      <c r="DE190" s="1">
        <v>70000000</v>
      </c>
      <c r="DF190" s="1">
        <v>96600000</v>
      </c>
      <c r="DG190" s="1">
        <v>123000000</v>
      </c>
      <c r="DH190" s="1">
        <v>151000000</v>
      </c>
      <c r="DI190" s="1">
        <v>191000000</v>
      </c>
      <c r="DJ190" s="1">
        <v>220000000</v>
      </c>
      <c r="DK190" s="1">
        <v>272000000</v>
      </c>
      <c r="DL190" s="1">
        <v>267000000</v>
      </c>
      <c r="DM190" s="1">
        <v>241000000</v>
      </c>
      <c r="DN190" s="1">
        <v>305000000</v>
      </c>
      <c r="DO190" s="1">
        <v>366000000</v>
      </c>
      <c r="DP190" s="1">
        <v>370000000</v>
      </c>
      <c r="DQ190" s="1">
        <v>375000000</v>
      </c>
      <c r="DR190" s="1">
        <v>4350688</v>
      </c>
      <c r="DS190" s="1">
        <v>5154798</v>
      </c>
      <c r="DT190" s="1">
        <v>5759398</v>
      </c>
      <c r="DU190" s="1">
        <v>6566339</v>
      </c>
      <c r="DV190" s="1">
        <v>7722291</v>
      </c>
      <c r="DW190" s="1">
        <v>8447230</v>
      </c>
      <c r="DX190" s="1">
        <v>9440809</v>
      </c>
      <c r="DY190" s="1">
        <v>0</v>
      </c>
      <c r="DZ190" s="1">
        <v>0</v>
      </c>
      <c r="EA190" s="1">
        <v>0</v>
      </c>
      <c r="EB190" s="1">
        <v>0</v>
      </c>
      <c r="EC190" s="1">
        <v>0</v>
      </c>
      <c r="ED190">
        <v>0</v>
      </c>
      <c r="EE190">
        <v>0</v>
      </c>
      <c r="EF190">
        <v>0</v>
      </c>
      <c r="EG190">
        <v>0</v>
      </c>
      <c r="EH190" s="1">
        <v>0</v>
      </c>
      <c r="EI190" s="1">
        <v>0</v>
      </c>
      <c r="EJ190" s="1">
        <v>0</v>
      </c>
      <c r="EK190" s="1">
        <v>0</v>
      </c>
      <c r="EL190" s="1">
        <v>0</v>
      </c>
      <c r="EM190" s="1">
        <v>0</v>
      </c>
      <c r="EN190" s="1">
        <v>0</v>
      </c>
      <c r="EO190" s="1">
        <v>0</v>
      </c>
      <c r="EP190">
        <v>0</v>
      </c>
      <c r="EQ190">
        <v>0</v>
      </c>
      <c r="ER190">
        <v>0</v>
      </c>
      <c r="ES190">
        <v>0</v>
      </c>
      <c r="ET190">
        <v>0</v>
      </c>
      <c r="EU190">
        <v>0</v>
      </c>
      <c r="EV190">
        <v>0</v>
      </c>
      <c r="EW190">
        <v>0</v>
      </c>
      <c r="EX190">
        <v>0</v>
      </c>
      <c r="EY190">
        <v>0</v>
      </c>
      <c r="EZ190">
        <v>0</v>
      </c>
      <c r="FA190">
        <v>0</v>
      </c>
      <c r="FB190">
        <v>0</v>
      </c>
      <c r="FC190">
        <v>0</v>
      </c>
      <c r="FD190">
        <v>0</v>
      </c>
      <c r="FE190">
        <v>0</v>
      </c>
      <c r="FF190">
        <v>0</v>
      </c>
      <c r="FG190">
        <v>0</v>
      </c>
      <c r="FH190">
        <v>0</v>
      </c>
      <c r="FI190">
        <v>0</v>
      </c>
    </row>
    <row r="191" spans="1:165" x14ac:dyDescent="0.25">
      <c r="A191">
        <v>1942</v>
      </c>
      <c r="B191">
        <v>99</v>
      </c>
      <c r="C191">
        <f t="shared" si="15"/>
        <v>5090120860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  <c r="BI191">
        <v>0</v>
      </c>
      <c r="BJ191">
        <v>0</v>
      </c>
      <c r="BK191">
        <v>0</v>
      </c>
      <c r="BL191">
        <v>0</v>
      </c>
      <c r="BM191">
        <v>0</v>
      </c>
      <c r="BN191">
        <v>0</v>
      </c>
      <c r="BO191">
        <v>0</v>
      </c>
      <c r="BP191">
        <v>0</v>
      </c>
      <c r="BQ191">
        <v>0</v>
      </c>
      <c r="BR191">
        <v>0</v>
      </c>
      <c r="BS191">
        <v>0</v>
      </c>
      <c r="BT191">
        <v>0</v>
      </c>
      <c r="BU191">
        <v>0</v>
      </c>
      <c r="BV191">
        <v>0</v>
      </c>
      <c r="BW191">
        <v>0</v>
      </c>
      <c r="BX191">
        <v>0</v>
      </c>
      <c r="BY191">
        <v>0</v>
      </c>
      <c r="BZ191">
        <v>0</v>
      </c>
      <c r="CA191">
        <v>0</v>
      </c>
      <c r="CB191">
        <v>0</v>
      </c>
      <c r="CC191">
        <v>0</v>
      </c>
      <c r="CD191">
        <v>0</v>
      </c>
      <c r="CE191">
        <v>0</v>
      </c>
      <c r="CF191">
        <v>0</v>
      </c>
      <c r="CG191">
        <v>0</v>
      </c>
      <c r="CH191">
        <v>0</v>
      </c>
      <c r="CI191">
        <v>0</v>
      </c>
      <c r="CJ191">
        <v>0</v>
      </c>
      <c r="CK191">
        <v>0</v>
      </c>
      <c r="CL191">
        <v>0</v>
      </c>
      <c r="CM191">
        <v>0</v>
      </c>
      <c r="CN191">
        <v>0</v>
      </c>
      <c r="CO191">
        <v>0</v>
      </c>
      <c r="CP191">
        <v>0</v>
      </c>
      <c r="CQ191">
        <v>0</v>
      </c>
      <c r="CR191">
        <v>0</v>
      </c>
      <c r="CS191">
        <v>0</v>
      </c>
      <c r="CT191">
        <v>0</v>
      </c>
      <c r="CU191">
        <v>0</v>
      </c>
      <c r="CV191">
        <v>0</v>
      </c>
      <c r="CW191">
        <v>0</v>
      </c>
      <c r="CX191">
        <v>0</v>
      </c>
      <c r="CY191">
        <v>0</v>
      </c>
      <c r="CZ191" s="1">
        <v>48800000</v>
      </c>
      <c r="DA191" s="1">
        <v>57300000</v>
      </c>
      <c r="DB191" s="1">
        <v>61000000</v>
      </c>
      <c r="DC191" s="1">
        <v>60800000</v>
      </c>
      <c r="DD191" s="1">
        <v>72400000</v>
      </c>
      <c r="DE191" s="1">
        <v>106000000</v>
      </c>
      <c r="DF191" s="1">
        <v>146000000</v>
      </c>
      <c r="DG191" s="1">
        <v>186000000</v>
      </c>
      <c r="DH191" s="1">
        <v>228000000</v>
      </c>
      <c r="DI191" s="1">
        <v>290000000</v>
      </c>
      <c r="DJ191" s="1">
        <v>332000000</v>
      </c>
      <c r="DK191" s="1">
        <v>411000000</v>
      </c>
      <c r="DL191" s="1">
        <v>405000000</v>
      </c>
      <c r="DM191" s="1">
        <v>365000000</v>
      </c>
      <c r="DN191" s="1">
        <v>461000000</v>
      </c>
      <c r="DO191" s="1">
        <v>554000000</v>
      </c>
      <c r="DP191" s="1">
        <v>560000000</v>
      </c>
      <c r="DQ191" s="1">
        <v>569000000</v>
      </c>
      <c r="DR191" s="1">
        <v>6598702</v>
      </c>
      <c r="DS191" s="1">
        <v>7819611</v>
      </c>
      <c r="DT191" s="1">
        <v>8738248</v>
      </c>
      <c r="DU191" s="1">
        <v>9964299</v>
      </c>
      <c r="DV191" s="1">
        <v>11700000</v>
      </c>
      <c r="DW191" s="1">
        <v>12800000</v>
      </c>
      <c r="DX191" s="1">
        <v>14300000</v>
      </c>
      <c r="DY191" s="1">
        <v>17900000</v>
      </c>
      <c r="DZ191" s="1">
        <v>16500000</v>
      </c>
      <c r="EA191" s="1">
        <v>17400000</v>
      </c>
      <c r="EB191" s="1">
        <v>25700000</v>
      </c>
      <c r="EC191" s="1">
        <v>27400000</v>
      </c>
      <c r="ED191">
        <v>0</v>
      </c>
      <c r="EE191">
        <v>0</v>
      </c>
      <c r="EF191">
        <v>0</v>
      </c>
      <c r="EG191">
        <v>0</v>
      </c>
      <c r="EH191">
        <v>0</v>
      </c>
      <c r="EI191">
        <v>0</v>
      </c>
      <c r="EJ191">
        <v>0</v>
      </c>
      <c r="EK191" s="1">
        <v>0</v>
      </c>
      <c r="EL191">
        <v>0</v>
      </c>
      <c r="EM191" s="1">
        <v>0</v>
      </c>
      <c r="EN191" s="1">
        <v>0</v>
      </c>
      <c r="EO191" s="1">
        <v>0</v>
      </c>
      <c r="EP191" s="1">
        <v>0</v>
      </c>
      <c r="EQ191" s="1">
        <v>0</v>
      </c>
      <c r="ER191" s="1">
        <v>0</v>
      </c>
      <c r="ES191" s="1">
        <v>0</v>
      </c>
      <c r="ET191" s="1">
        <v>0</v>
      </c>
      <c r="EU191">
        <v>0</v>
      </c>
      <c r="EV191">
        <v>0</v>
      </c>
      <c r="EW191">
        <v>0</v>
      </c>
      <c r="EX191">
        <v>0</v>
      </c>
      <c r="EY191">
        <v>0</v>
      </c>
      <c r="EZ191">
        <v>0</v>
      </c>
      <c r="FA191">
        <v>0</v>
      </c>
      <c r="FB191">
        <v>0</v>
      </c>
      <c r="FC191">
        <v>0</v>
      </c>
      <c r="FD191">
        <v>0</v>
      </c>
      <c r="FE191">
        <v>0</v>
      </c>
      <c r="FF191">
        <v>0</v>
      </c>
      <c r="FG191">
        <v>0</v>
      </c>
      <c r="FH191">
        <v>0</v>
      </c>
      <c r="FI191">
        <v>0</v>
      </c>
    </row>
    <row r="192" spans="1:165" x14ac:dyDescent="0.25">
      <c r="A192">
        <v>1947</v>
      </c>
      <c r="B192">
        <v>99</v>
      </c>
      <c r="C192">
        <f t="shared" si="15"/>
        <v>3113181498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  <c r="BI192">
        <v>0</v>
      </c>
      <c r="BJ192">
        <v>0</v>
      </c>
      <c r="BK192">
        <v>0</v>
      </c>
      <c r="BL192">
        <v>0</v>
      </c>
      <c r="BM192">
        <v>0</v>
      </c>
      <c r="BN192">
        <v>0</v>
      </c>
      <c r="BO192">
        <v>0</v>
      </c>
      <c r="BP192">
        <v>0</v>
      </c>
      <c r="BQ192">
        <v>0</v>
      </c>
      <c r="BR192">
        <v>0</v>
      </c>
      <c r="BS192">
        <v>0</v>
      </c>
      <c r="BT192">
        <v>0</v>
      </c>
      <c r="BU192">
        <v>0</v>
      </c>
      <c r="BV192">
        <v>0</v>
      </c>
      <c r="BW192">
        <v>0</v>
      </c>
      <c r="BX192">
        <v>0</v>
      </c>
      <c r="BY192">
        <v>0</v>
      </c>
      <c r="BZ192">
        <v>0</v>
      </c>
      <c r="CA192">
        <v>0</v>
      </c>
      <c r="CB192">
        <v>0</v>
      </c>
      <c r="CC192">
        <v>0</v>
      </c>
      <c r="CD192">
        <v>0</v>
      </c>
      <c r="CE192">
        <v>0</v>
      </c>
      <c r="CF192">
        <v>0</v>
      </c>
      <c r="CG192">
        <v>0</v>
      </c>
      <c r="CH192">
        <v>0</v>
      </c>
      <c r="CI192">
        <v>0</v>
      </c>
      <c r="CJ192">
        <v>0</v>
      </c>
      <c r="CK192">
        <v>0</v>
      </c>
      <c r="CL192">
        <v>0</v>
      </c>
      <c r="CM192">
        <v>0</v>
      </c>
      <c r="CN192">
        <v>0</v>
      </c>
      <c r="CO192">
        <v>0</v>
      </c>
      <c r="CP192">
        <v>0</v>
      </c>
      <c r="CQ192">
        <v>0</v>
      </c>
      <c r="CR192">
        <v>0</v>
      </c>
      <c r="CS192">
        <v>0</v>
      </c>
      <c r="CT192">
        <v>0</v>
      </c>
      <c r="CU192">
        <v>0</v>
      </c>
      <c r="CV192">
        <v>0</v>
      </c>
      <c r="CW192">
        <v>0</v>
      </c>
      <c r="CX192">
        <v>0</v>
      </c>
      <c r="CY192">
        <v>0</v>
      </c>
      <c r="CZ192">
        <v>0</v>
      </c>
      <c r="DA192">
        <v>0</v>
      </c>
      <c r="DB192">
        <v>0</v>
      </c>
      <c r="DC192">
        <v>0</v>
      </c>
      <c r="DD192">
        <v>0</v>
      </c>
      <c r="DE192" s="1">
        <v>63400000</v>
      </c>
      <c r="DF192" s="1">
        <v>87500000</v>
      </c>
      <c r="DG192" s="1">
        <v>112000000</v>
      </c>
      <c r="DH192" s="1">
        <v>136000000</v>
      </c>
      <c r="DI192" s="1">
        <v>173000000</v>
      </c>
      <c r="DJ192" s="1">
        <v>199000000</v>
      </c>
      <c r="DK192" s="1">
        <v>246000000</v>
      </c>
      <c r="DL192" s="1">
        <v>242000000</v>
      </c>
      <c r="DM192" s="1">
        <v>218000000</v>
      </c>
      <c r="DN192" s="1">
        <v>276000000</v>
      </c>
      <c r="DO192" s="1">
        <v>331000000</v>
      </c>
      <c r="DP192" s="1">
        <v>335000000</v>
      </c>
      <c r="DQ192" s="1">
        <v>340000000</v>
      </c>
      <c r="DR192">
        <v>3938943</v>
      </c>
      <c r="DS192">
        <v>4666774</v>
      </c>
      <c r="DT192">
        <v>5213938</v>
      </c>
      <c r="DU192">
        <v>5944258</v>
      </c>
      <c r="DV192" s="1">
        <v>6990474</v>
      </c>
      <c r="DW192" s="1">
        <v>7646460</v>
      </c>
      <c r="DX192" s="1">
        <v>8545595</v>
      </c>
      <c r="DY192" s="1">
        <v>10600000</v>
      </c>
      <c r="DZ192" s="1">
        <v>9835056</v>
      </c>
      <c r="EA192" s="1">
        <v>10400000</v>
      </c>
      <c r="EB192" s="1">
        <v>15300000</v>
      </c>
      <c r="EC192" s="1">
        <v>16300000</v>
      </c>
      <c r="ED192" s="1">
        <v>17300000</v>
      </c>
      <c r="EE192" s="1">
        <v>19300000</v>
      </c>
      <c r="EF192" s="1">
        <v>24400000</v>
      </c>
      <c r="EG192" s="1">
        <v>27200000</v>
      </c>
      <c r="EH192" s="1">
        <v>24000000</v>
      </c>
      <c r="EI192">
        <v>0</v>
      </c>
      <c r="EJ192" s="1">
        <v>0</v>
      </c>
      <c r="EK192" s="1">
        <v>0</v>
      </c>
      <c r="EL192" s="1">
        <v>0</v>
      </c>
      <c r="EM192" s="1">
        <v>0</v>
      </c>
      <c r="EN192" s="1">
        <v>0</v>
      </c>
      <c r="EO192" s="1">
        <v>0</v>
      </c>
      <c r="EP192" s="1">
        <v>0</v>
      </c>
      <c r="EQ192" s="1">
        <v>0</v>
      </c>
      <c r="ER192" s="1">
        <v>0</v>
      </c>
      <c r="ES192" s="1">
        <v>0</v>
      </c>
      <c r="ET192" s="1">
        <v>0</v>
      </c>
      <c r="EU192" s="1">
        <v>0</v>
      </c>
      <c r="EV192" s="1">
        <v>0</v>
      </c>
      <c r="EW192" s="1">
        <v>0</v>
      </c>
      <c r="EX192" s="1">
        <v>60500000</v>
      </c>
      <c r="EY192" s="1">
        <v>76200000</v>
      </c>
      <c r="EZ192">
        <v>0</v>
      </c>
      <c r="FA192">
        <v>0</v>
      </c>
      <c r="FB192">
        <v>0</v>
      </c>
      <c r="FC192">
        <v>0</v>
      </c>
      <c r="FD192">
        <v>0</v>
      </c>
      <c r="FE192">
        <v>0</v>
      </c>
      <c r="FF192">
        <v>0</v>
      </c>
      <c r="FG192">
        <v>0</v>
      </c>
      <c r="FH192">
        <v>0</v>
      </c>
      <c r="FI192">
        <v>0</v>
      </c>
    </row>
    <row r="193" spans="1:165" x14ac:dyDescent="0.25">
      <c r="A193">
        <v>1952</v>
      </c>
      <c r="B193">
        <v>99</v>
      </c>
      <c r="C193">
        <f t="shared" si="15"/>
        <v>3909957450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  <c r="BI193">
        <v>0</v>
      </c>
      <c r="BJ193">
        <v>0</v>
      </c>
      <c r="BK193">
        <v>0</v>
      </c>
      <c r="BL193">
        <v>0</v>
      </c>
      <c r="BM193">
        <v>0</v>
      </c>
      <c r="BN193">
        <v>0</v>
      </c>
      <c r="BO193">
        <v>0</v>
      </c>
      <c r="BP193">
        <v>0</v>
      </c>
      <c r="BQ193">
        <v>0</v>
      </c>
      <c r="BR193">
        <v>0</v>
      </c>
      <c r="BS193">
        <v>0</v>
      </c>
      <c r="BT193">
        <v>0</v>
      </c>
      <c r="BU193">
        <v>0</v>
      </c>
      <c r="BV193">
        <v>0</v>
      </c>
      <c r="BW193">
        <v>0</v>
      </c>
      <c r="BX193">
        <v>0</v>
      </c>
      <c r="BY193">
        <v>0</v>
      </c>
      <c r="BZ193">
        <v>0</v>
      </c>
      <c r="CA193">
        <v>0</v>
      </c>
      <c r="CB193">
        <v>0</v>
      </c>
      <c r="CC193">
        <v>0</v>
      </c>
      <c r="CD193">
        <v>0</v>
      </c>
      <c r="CE193">
        <v>0</v>
      </c>
      <c r="CF193">
        <v>0</v>
      </c>
      <c r="CG193">
        <v>0</v>
      </c>
      <c r="CH193">
        <v>0</v>
      </c>
      <c r="CI193">
        <v>0</v>
      </c>
      <c r="CJ193">
        <v>0</v>
      </c>
      <c r="CK193">
        <v>0</v>
      </c>
      <c r="CL193">
        <v>0</v>
      </c>
      <c r="CM193">
        <v>0</v>
      </c>
      <c r="CN193">
        <v>0</v>
      </c>
      <c r="CO193">
        <v>0</v>
      </c>
      <c r="CP193">
        <v>0</v>
      </c>
      <c r="CQ193">
        <v>0</v>
      </c>
      <c r="CR193">
        <v>0</v>
      </c>
      <c r="CS193">
        <v>0</v>
      </c>
      <c r="CT193">
        <v>0</v>
      </c>
      <c r="CU193">
        <v>0</v>
      </c>
      <c r="CV193">
        <v>0</v>
      </c>
      <c r="CW193">
        <v>0</v>
      </c>
      <c r="CX193">
        <v>0</v>
      </c>
      <c r="CY193">
        <v>0</v>
      </c>
      <c r="CZ193">
        <v>0</v>
      </c>
      <c r="DA193">
        <v>0</v>
      </c>
      <c r="DB193">
        <v>0</v>
      </c>
      <c r="DC193">
        <v>0</v>
      </c>
      <c r="DD193">
        <v>0</v>
      </c>
      <c r="DE193">
        <v>0</v>
      </c>
      <c r="DF193">
        <v>0</v>
      </c>
      <c r="DG193">
        <v>0</v>
      </c>
      <c r="DH193">
        <v>0</v>
      </c>
      <c r="DI193">
        <v>0</v>
      </c>
      <c r="DJ193" s="1">
        <v>254000000</v>
      </c>
      <c r="DK193" s="1">
        <v>314000000</v>
      </c>
      <c r="DL193" s="1">
        <v>309000000</v>
      </c>
      <c r="DM193" s="1">
        <v>278000000</v>
      </c>
      <c r="DN193" s="1">
        <v>352000000</v>
      </c>
      <c r="DO193" s="1">
        <v>422000000</v>
      </c>
      <c r="DP193" s="1">
        <v>427000000</v>
      </c>
      <c r="DQ193" s="1">
        <v>433000000</v>
      </c>
      <c r="DR193">
        <v>5024136</v>
      </c>
      <c r="DS193">
        <v>5951516</v>
      </c>
      <c r="DT193">
        <v>6648245</v>
      </c>
      <c r="DU193">
        <v>7578233</v>
      </c>
      <c r="DV193">
        <v>8910428</v>
      </c>
      <c r="DW193">
        <v>9744892</v>
      </c>
      <c r="DX193" s="1">
        <v>10900000</v>
      </c>
      <c r="DY193" s="1">
        <v>13600000</v>
      </c>
      <c r="DZ193" s="1">
        <v>12500000</v>
      </c>
      <c r="EA193" s="1">
        <v>13200000</v>
      </c>
      <c r="EB193" s="1">
        <v>19500000</v>
      </c>
      <c r="EC193" s="1">
        <v>20800000</v>
      </c>
      <c r="ED193" s="1">
        <v>22000000</v>
      </c>
      <c r="EE193" s="1">
        <v>24600000</v>
      </c>
      <c r="EF193" s="1">
        <v>31000000</v>
      </c>
      <c r="EG193" s="1">
        <v>34500000</v>
      </c>
      <c r="EH193" s="1">
        <v>30600000</v>
      </c>
      <c r="EI193" s="1">
        <v>37400000</v>
      </c>
      <c r="EJ193" s="1">
        <v>42500000</v>
      </c>
      <c r="EK193" s="1">
        <v>42000000</v>
      </c>
      <c r="EL193" s="1">
        <v>60500000</v>
      </c>
      <c r="EM193" s="1">
        <v>76300000</v>
      </c>
      <c r="EN193" s="1">
        <v>0</v>
      </c>
      <c r="EO193" s="1">
        <v>0</v>
      </c>
      <c r="EP193" s="1">
        <v>0</v>
      </c>
      <c r="EQ193" s="1">
        <v>0</v>
      </c>
      <c r="ER193" s="1">
        <v>0</v>
      </c>
      <c r="ES193" s="1">
        <v>0</v>
      </c>
      <c r="ET193" s="1">
        <v>0</v>
      </c>
      <c r="EU193" s="1">
        <v>0</v>
      </c>
      <c r="EV193" s="1">
        <v>0</v>
      </c>
      <c r="EW193" s="1">
        <v>0</v>
      </c>
      <c r="EX193" s="1">
        <v>66800000</v>
      </c>
      <c r="EY193" s="1">
        <v>84200000</v>
      </c>
      <c r="EZ193" s="1">
        <v>94800000</v>
      </c>
      <c r="FA193" s="1">
        <v>84800000</v>
      </c>
      <c r="FB193" s="1">
        <v>83400000</v>
      </c>
      <c r="FC193" s="1">
        <v>88500000</v>
      </c>
      <c r="FD193" s="1">
        <v>82700000</v>
      </c>
      <c r="FE193">
        <v>0</v>
      </c>
      <c r="FF193">
        <v>0</v>
      </c>
      <c r="FG193">
        <v>0</v>
      </c>
      <c r="FH193">
        <v>0</v>
      </c>
      <c r="FI193">
        <v>0</v>
      </c>
    </row>
    <row r="194" spans="1:165" x14ac:dyDescent="0.25">
      <c r="A194">
        <v>1957</v>
      </c>
      <c r="B194">
        <v>99</v>
      </c>
      <c r="C194">
        <f t="shared" si="15"/>
        <v>2440530181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0</v>
      </c>
      <c r="BI194">
        <v>0</v>
      </c>
      <c r="BJ194">
        <v>0</v>
      </c>
      <c r="BK194">
        <v>0</v>
      </c>
      <c r="BL194">
        <v>0</v>
      </c>
      <c r="BM194">
        <v>0</v>
      </c>
      <c r="BN194">
        <v>0</v>
      </c>
      <c r="BO194">
        <v>0</v>
      </c>
      <c r="BP194">
        <v>0</v>
      </c>
      <c r="BQ194">
        <v>0</v>
      </c>
      <c r="BR194">
        <v>0</v>
      </c>
      <c r="BS194">
        <v>0</v>
      </c>
      <c r="BT194">
        <v>0</v>
      </c>
      <c r="BU194">
        <v>0</v>
      </c>
      <c r="BV194">
        <v>0</v>
      </c>
      <c r="BW194">
        <v>0</v>
      </c>
      <c r="BX194">
        <v>0</v>
      </c>
      <c r="BY194">
        <v>0</v>
      </c>
      <c r="BZ194">
        <v>0</v>
      </c>
      <c r="CA194">
        <v>0</v>
      </c>
      <c r="CB194">
        <v>0</v>
      </c>
      <c r="CC194">
        <v>0</v>
      </c>
      <c r="CD194">
        <v>0</v>
      </c>
      <c r="CE194">
        <v>0</v>
      </c>
      <c r="CF194">
        <v>0</v>
      </c>
      <c r="CG194">
        <v>0</v>
      </c>
      <c r="CH194">
        <v>0</v>
      </c>
      <c r="CI194">
        <v>0</v>
      </c>
      <c r="CJ194">
        <v>0</v>
      </c>
      <c r="CK194">
        <v>0</v>
      </c>
      <c r="CL194">
        <v>0</v>
      </c>
      <c r="CM194">
        <v>0</v>
      </c>
      <c r="CN194">
        <v>0</v>
      </c>
      <c r="CO194">
        <v>0</v>
      </c>
      <c r="CP194">
        <v>0</v>
      </c>
      <c r="CQ194">
        <v>0</v>
      </c>
      <c r="CR194">
        <v>0</v>
      </c>
      <c r="CS194">
        <v>0</v>
      </c>
      <c r="CT194">
        <v>0</v>
      </c>
      <c r="CU194">
        <v>0</v>
      </c>
      <c r="CV194">
        <v>0</v>
      </c>
      <c r="CW194">
        <v>0</v>
      </c>
      <c r="CX194">
        <v>0</v>
      </c>
      <c r="CY194">
        <v>0</v>
      </c>
      <c r="CZ194">
        <v>0</v>
      </c>
      <c r="DA194">
        <v>0</v>
      </c>
      <c r="DB194">
        <v>0</v>
      </c>
      <c r="DC194">
        <v>0</v>
      </c>
      <c r="DD194">
        <v>0</v>
      </c>
      <c r="DE194">
        <v>0</v>
      </c>
      <c r="DF194">
        <v>0</v>
      </c>
      <c r="DG194">
        <v>0</v>
      </c>
      <c r="DH194">
        <v>0</v>
      </c>
      <c r="DI194">
        <v>0</v>
      </c>
      <c r="DJ194">
        <v>0</v>
      </c>
      <c r="DK194">
        <v>0</v>
      </c>
      <c r="DL194">
        <v>0</v>
      </c>
      <c r="DM194">
        <v>0</v>
      </c>
      <c r="DN194">
        <v>0</v>
      </c>
      <c r="DO194" s="1">
        <v>466000000</v>
      </c>
      <c r="DP194" s="1">
        <v>471000000</v>
      </c>
      <c r="DQ194" s="1">
        <v>478000000</v>
      </c>
      <c r="DR194">
        <v>5541871</v>
      </c>
      <c r="DS194">
        <v>6564964</v>
      </c>
      <c r="DT194">
        <v>7333712</v>
      </c>
      <c r="DU194">
        <v>8359852</v>
      </c>
      <c r="DV194">
        <v>9829782</v>
      </c>
      <c r="DW194" s="1">
        <v>10800000</v>
      </c>
      <c r="DX194" s="1">
        <v>12000000</v>
      </c>
      <c r="DY194" s="1">
        <v>15000000</v>
      </c>
      <c r="DZ194" s="1">
        <v>13800000</v>
      </c>
      <c r="EA194" s="1">
        <v>14600000</v>
      </c>
      <c r="EB194" s="1">
        <v>21500000</v>
      </c>
      <c r="EC194" s="1">
        <v>22900000</v>
      </c>
      <c r="ED194" s="1">
        <v>24300000</v>
      </c>
      <c r="EE194" s="1">
        <v>27100000</v>
      </c>
      <c r="EF194" s="1">
        <v>34300000</v>
      </c>
      <c r="EG194" s="1">
        <v>38100000</v>
      </c>
      <c r="EH194" s="1">
        <v>33700000</v>
      </c>
      <c r="EI194" s="1">
        <v>41300000</v>
      </c>
      <c r="EJ194" s="1">
        <v>46900000</v>
      </c>
      <c r="EK194" s="1">
        <v>46300000</v>
      </c>
      <c r="EL194" s="1">
        <v>66800000</v>
      </c>
      <c r="EM194" s="1">
        <v>84200000</v>
      </c>
      <c r="EN194" s="1">
        <v>94800000</v>
      </c>
      <c r="EO194" s="1">
        <v>84800000</v>
      </c>
      <c r="EP194" s="1">
        <v>83500000</v>
      </c>
      <c r="EQ194" s="1">
        <v>88500000</v>
      </c>
      <c r="ER194" s="1">
        <v>82700000</v>
      </c>
      <c r="ES194">
        <v>0</v>
      </c>
      <c r="ET194">
        <v>0</v>
      </c>
      <c r="EU194">
        <v>0</v>
      </c>
      <c r="EV194">
        <v>0</v>
      </c>
      <c r="EW194">
        <v>0</v>
      </c>
      <c r="EX194">
        <v>0</v>
      </c>
      <c r="EY194">
        <v>0</v>
      </c>
      <c r="EZ194">
        <v>0</v>
      </c>
      <c r="FA194">
        <v>0</v>
      </c>
      <c r="FB194">
        <v>0</v>
      </c>
      <c r="FC194">
        <v>0</v>
      </c>
      <c r="FD194">
        <v>0</v>
      </c>
      <c r="FE194">
        <v>0</v>
      </c>
      <c r="FF194">
        <v>0</v>
      </c>
      <c r="FG194">
        <v>0</v>
      </c>
      <c r="FH194">
        <v>0</v>
      </c>
      <c r="FI194">
        <v>0</v>
      </c>
    </row>
    <row r="195" spans="1:165" x14ac:dyDescent="0.25">
      <c r="A195">
        <v>1842</v>
      </c>
      <c r="B195">
        <v>999</v>
      </c>
      <c r="C195">
        <f t="shared" si="15"/>
        <v>89860227</v>
      </c>
      <c r="D195">
        <v>1943627</v>
      </c>
      <c r="E195">
        <v>1982500</v>
      </c>
      <c r="F195">
        <v>2022150</v>
      </c>
      <c r="G195">
        <v>2062593</v>
      </c>
      <c r="H195">
        <v>2103845</v>
      </c>
      <c r="I195">
        <v>2145922</v>
      </c>
      <c r="J195">
        <v>2188840</v>
      </c>
      <c r="K195">
        <v>2232617</v>
      </c>
      <c r="L195">
        <v>2719439</v>
      </c>
      <c r="M195">
        <v>2704089</v>
      </c>
      <c r="N195">
        <v>2576749</v>
      </c>
      <c r="O195">
        <v>2610453</v>
      </c>
      <c r="P195">
        <v>2776406</v>
      </c>
      <c r="Q195">
        <v>2831446</v>
      </c>
      <c r="R195">
        <v>2691425</v>
      </c>
      <c r="S195">
        <v>3142295</v>
      </c>
      <c r="T195">
        <v>3014066</v>
      </c>
      <c r="U195">
        <v>3133407</v>
      </c>
      <c r="V195">
        <v>3128206</v>
      </c>
      <c r="W195">
        <v>3491640</v>
      </c>
      <c r="X195">
        <v>3520911</v>
      </c>
      <c r="Y195">
        <v>3551595</v>
      </c>
      <c r="Z195">
        <v>3796160</v>
      </c>
      <c r="AA195">
        <v>3876914</v>
      </c>
      <c r="AB195">
        <v>3785418</v>
      </c>
      <c r="AC195">
        <v>3775763</v>
      </c>
      <c r="AD195">
        <v>3874417</v>
      </c>
      <c r="AE195">
        <v>3815961</v>
      </c>
      <c r="AF195">
        <v>4039988</v>
      </c>
      <c r="AG195">
        <v>4321385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0</v>
      </c>
      <c r="BI195">
        <v>0</v>
      </c>
      <c r="BJ195">
        <v>0</v>
      </c>
      <c r="BK195">
        <v>0</v>
      </c>
      <c r="BL195">
        <v>0</v>
      </c>
      <c r="BM195">
        <v>0</v>
      </c>
      <c r="BN195">
        <v>0</v>
      </c>
      <c r="BO195">
        <v>0</v>
      </c>
      <c r="BP195">
        <v>0</v>
      </c>
      <c r="BQ195">
        <v>0</v>
      </c>
      <c r="BR195">
        <v>0</v>
      </c>
      <c r="BS195">
        <v>0</v>
      </c>
      <c r="BT195">
        <v>0</v>
      </c>
      <c r="BU195">
        <v>0</v>
      </c>
      <c r="BV195">
        <v>0</v>
      </c>
      <c r="BW195">
        <v>0</v>
      </c>
      <c r="BX195">
        <v>0</v>
      </c>
      <c r="BY195">
        <v>0</v>
      </c>
      <c r="BZ195">
        <v>0</v>
      </c>
      <c r="CA195">
        <v>0</v>
      </c>
      <c r="CB195">
        <v>0</v>
      </c>
      <c r="CC195">
        <v>0</v>
      </c>
      <c r="CD195">
        <v>0</v>
      </c>
      <c r="CE195">
        <v>0</v>
      </c>
      <c r="CF195">
        <v>0</v>
      </c>
      <c r="CG195">
        <v>0</v>
      </c>
      <c r="CH195">
        <v>0</v>
      </c>
      <c r="CI195">
        <v>0</v>
      </c>
      <c r="CJ195">
        <v>0</v>
      </c>
      <c r="CK195">
        <v>0</v>
      </c>
      <c r="CL195">
        <v>0</v>
      </c>
      <c r="CM195">
        <v>0</v>
      </c>
      <c r="CN195">
        <v>0</v>
      </c>
      <c r="CO195">
        <v>0</v>
      </c>
      <c r="CP195">
        <v>0</v>
      </c>
      <c r="CQ195">
        <v>0</v>
      </c>
      <c r="CR195">
        <v>0</v>
      </c>
      <c r="CS195">
        <v>0</v>
      </c>
      <c r="CT195">
        <v>0</v>
      </c>
      <c r="CU195">
        <v>0</v>
      </c>
      <c r="CV195">
        <v>0</v>
      </c>
      <c r="CW195">
        <v>0</v>
      </c>
      <c r="CX195">
        <v>0</v>
      </c>
      <c r="CY195">
        <v>0</v>
      </c>
      <c r="CZ195">
        <v>0</v>
      </c>
      <c r="DA195">
        <v>0</v>
      </c>
      <c r="DB195">
        <v>0</v>
      </c>
      <c r="DC195">
        <v>0</v>
      </c>
      <c r="DD195">
        <v>0</v>
      </c>
      <c r="DE195">
        <v>0</v>
      </c>
      <c r="DF195">
        <v>0</v>
      </c>
      <c r="DG195">
        <v>0</v>
      </c>
      <c r="DH195">
        <v>0</v>
      </c>
      <c r="DI195">
        <v>0</v>
      </c>
      <c r="DJ195">
        <v>0</v>
      </c>
      <c r="DK195">
        <v>0</v>
      </c>
      <c r="DL195">
        <v>0</v>
      </c>
      <c r="DM195">
        <v>0</v>
      </c>
      <c r="DN195">
        <v>0</v>
      </c>
      <c r="DO195">
        <v>0</v>
      </c>
      <c r="DP195">
        <v>0</v>
      </c>
      <c r="DQ195">
        <v>0</v>
      </c>
      <c r="DR195">
        <v>0</v>
      </c>
      <c r="DS195">
        <v>0</v>
      </c>
      <c r="DT195">
        <v>0</v>
      </c>
      <c r="DU195">
        <v>0</v>
      </c>
      <c r="DV195">
        <v>0</v>
      </c>
      <c r="DW195">
        <v>0</v>
      </c>
      <c r="DX195">
        <v>0</v>
      </c>
      <c r="DY195">
        <v>0</v>
      </c>
      <c r="DZ195">
        <v>0</v>
      </c>
      <c r="EA195">
        <v>0</v>
      </c>
      <c r="EB195">
        <v>0</v>
      </c>
      <c r="EC195">
        <v>0</v>
      </c>
      <c r="ED195">
        <v>0</v>
      </c>
      <c r="EE195">
        <v>0</v>
      </c>
      <c r="EF195">
        <v>0</v>
      </c>
      <c r="EG195">
        <v>0</v>
      </c>
      <c r="EH195">
        <v>0</v>
      </c>
      <c r="EI195">
        <v>0</v>
      </c>
      <c r="EJ195">
        <v>0</v>
      </c>
      <c r="EK195">
        <v>0</v>
      </c>
      <c r="EL195">
        <v>0</v>
      </c>
      <c r="EM195">
        <v>0</v>
      </c>
      <c r="EN195">
        <v>0</v>
      </c>
      <c r="EO195">
        <v>0</v>
      </c>
      <c r="EP195">
        <v>0</v>
      </c>
      <c r="EQ195">
        <v>0</v>
      </c>
      <c r="ER195">
        <v>0</v>
      </c>
      <c r="ES195">
        <v>0</v>
      </c>
      <c r="ET195">
        <v>0</v>
      </c>
      <c r="EU195">
        <v>0</v>
      </c>
      <c r="EV195">
        <v>0</v>
      </c>
      <c r="EW195">
        <v>0</v>
      </c>
      <c r="EX195">
        <v>0</v>
      </c>
      <c r="EY195">
        <v>0</v>
      </c>
      <c r="EZ195">
        <v>0</v>
      </c>
      <c r="FA195">
        <v>0</v>
      </c>
      <c r="FB195">
        <v>0</v>
      </c>
      <c r="FC195">
        <v>0</v>
      </c>
      <c r="FD195">
        <v>0</v>
      </c>
      <c r="FE195">
        <v>0</v>
      </c>
      <c r="FF195">
        <v>0</v>
      </c>
      <c r="FG195">
        <v>0</v>
      </c>
      <c r="FH195">
        <v>0</v>
      </c>
      <c r="FI195">
        <v>0</v>
      </c>
    </row>
    <row r="196" spans="1:165" x14ac:dyDescent="0.25">
      <c r="A196">
        <v>1847</v>
      </c>
      <c r="B196">
        <v>999</v>
      </c>
      <c r="C196">
        <f t="shared" si="15"/>
        <v>99258897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2067117</v>
      </c>
      <c r="J196">
        <v>2108460</v>
      </c>
      <c r="K196">
        <v>2150629</v>
      </c>
      <c r="L196">
        <v>2619574</v>
      </c>
      <c r="M196">
        <v>2604788</v>
      </c>
      <c r="N196">
        <v>2482123</v>
      </c>
      <c r="O196">
        <v>2514589</v>
      </c>
      <c r="P196">
        <v>2674449</v>
      </c>
      <c r="Q196">
        <v>2727468</v>
      </c>
      <c r="R196">
        <v>2592589</v>
      </c>
      <c r="S196">
        <v>3026901</v>
      </c>
      <c r="T196">
        <v>2903381</v>
      </c>
      <c r="U196">
        <v>3018339</v>
      </c>
      <c r="V196">
        <v>3013329</v>
      </c>
      <c r="W196">
        <v>3363417</v>
      </c>
      <c r="X196">
        <v>3391613</v>
      </c>
      <c r="Y196">
        <v>3421171</v>
      </c>
      <c r="Z196">
        <v>3656755</v>
      </c>
      <c r="AA196">
        <v>3734543</v>
      </c>
      <c r="AB196">
        <v>3646406</v>
      </c>
      <c r="AC196">
        <v>3637106</v>
      </c>
      <c r="AD196">
        <v>3732138</v>
      </c>
      <c r="AE196">
        <v>3675828</v>
      </c>
      <c r="AF196">
        <v>3891628</v>
      </c>
      <c r="AG196">
        <v>4162692</v>
      </c>
      <c r="AH196">
        <v>4390612</v>
      </c>
      <c r="AI196">
        <v>4570539</v>
      </c>
      <c r="AJ196">
        <v>4631736</v>
      </c>
      <c r="AK196">
        <v>4536215</v>
      </c>
      <c r="AL196">
        <v>4312762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  <c r="BI196">
        <v>0</v>
      </c>
      <c r="BJ196">
        <v>0</v>
      </c>
      <c r="BK196">
        <v>0</v>
      </c>
      <c r="BL196">
        <v>0</v>
      </c>
      <c r="BM196">
        <v>0</v>
      </c>
      <c r="BN196">
        <v>0</v>
      </c>
      <c r="BO196">
        <v>0</v>
      </c>
      <c r="BP196">
        <v>0</v>
      </c>
      <c r="BQ196">
        <v>0</v>
      </c>
      <c r="BR196">
        <v>0</v>
      </c>
      <c r="BS196">
        <v>0</v>
      </c>
      <c r="BT196">
        <v>0</v>
      </c>
      <c r="BU196">
        <v>0</v>
      </c>
      <c r="BV196">
        <v>0</v>
      </c>
      <c r="BW196">
        <v>0</v>
      </c>
      <c r="BX196">
        <v>0</v>
      </c>
      <c r="BY196">
        <v>0</v>
      </c>
      <c r="BZ196">
        <v>0</v>
      </c>
      <c r="CA196">
        <v>0</v>
      </c>
      <c r="CB196">
        <v>0</v>
      </c>
      <c r="CC196">
        <v>0</v>
      </c>
      <c r="CD196">
        <v>0</v>
      </c>
      <c r="CE196">
        <v>0</v>
      </c>
      <c r="CF196">
        <v>0</v>
      </c>
      <c r="CG196">
        <v>0</v>
      </c>
      <c r="CH196">
        <v>0</v>
      </c>
      <c r="CI196">
        <v>0</v>
      </c>
      <c r="CJ196">
        <v>0</v>
      </c>
      <c r="CK196">
        <v>0</v>
      </c>
      <c r="CL196">
        <v>0</v>
      </c>
      <c r="CM196">
        <v>0</v>
      </c>
      <c r="CN196">
        <v>0</v>
      </c>
      <c r="CO196">
        <v>0</v>
      </c>
      <c r="CP196">
        <v>0</v>
      </c>
      <c r="CQ196">
        <v>0</v>
      </c>
      <c r="CR196">
        <v>0</v>
      </c>
      <c r="CS196">
        <v>0</v>
      </c>
      <c r="CT196">
        <v>0</v>
      </c>
      <c r="CU196">
        <v>0</v>
      </c>
      <c r="CV196">
        <v>0</v>
      </c>
      <c r="CW196">
        <v>0</v>
      </c>
      <c r="CX196">
        <v>0</v>
      </c>
      <c r="CY196">
        <v>0</v>
      </c>
      <c r="CZ196">
        <v>0</v>
      </c>
      <c r="DA196">
        <v>0</v>
      </c>
      <c r="DB196">
        <v>0</v>
      </c>
      <c r="DC196">
        <v>0</v>
      </c>
      <c r="DD196">
        <v>0</v>
      </c>
      <c r="DE196">
        <v>0</v>
      </c>
      <c r="DF196">
        <v>0</v>
      </c>
      <c r="DG196">
        <v>0</v>
      </c>
      <c r="DH196">
        <v>0</v>
      </c>
      <c r="DI196">
        <v>0</v>
      </c>
      <c r="DJ196">
        <v>0</v>
      </c>
      <c r="DK196">
        <v>0</v>
      </c>
      <c r="DL196">
        <v>0</v>
      </c>
      <c r="DM196">
        <v>0</v>
      </c>
      <c r="DN196">
        <v>0</v>
      </c>
      <c r="DO196">
        <v>0</v>
      </c>
      <c r="DP196">
        <v>0</v>
      </c>
      <c r="DQ196">
        <v>0</v>
      </c>
      <c r="DR196">
        <v>0</v>
      </c>
      <c r="DS196">
        <v>0</v>
      </c>
      <c r="DT196">
        <v>0</v>
      </c>
      <c r="DU196">
        <v>0</v>
      </c>
      <c r="DV196">
        <v>0</v>
      </c>
      <c r="DW196">
        <v>0</v>
      </c>
      <c r="DX196">
        <v>0</v>
      </c>
      <c r="DY196">
        <v>0</v>
      </c>
      <c r="DZ196">
        <v>0</v>
      </c>
      <c r="EA196">
        <v>0</v>
      </c>
      <c r="EB196">
        <v>0</v>
      </c>
      <c r="EC196">
        <v>0</v>
      </c>
      <c r="ED196">
        <v>0</v>
      </c>
      <c r="EE196">
        <v>0</v>
      </c>
      <c r="EF196">
        <v>0</v>
      </c>
      <c r="EG196">
        <v>0</v>
      </c>
      <c r="EH196">
        <v>0</v>
      </c>
      <c r="EI196">
        <v>0</v>
      </c>
      <c r="EJ196">
        <v>0</v>
      </c>
      <c r="EK196">
        <v>0</v>
      </c>
      <c r="EL196">
        <v>0</v>
      </c>
      <c r="EM196">
        <v>0</v>
      </c>
      <c r="EN196">
        <v>0</v>
      </c>
      <c r="EO196">
        <v>0</v>
      </c>
      <c r="EP196">
        <v>0</v>
      </c>
      <c r="EQ196">
        <v>0</v>
      </c>
      <c r="ER196">
        <v>0</v>
      </c>
      <c r="ES196">
        <v>0</v>
      </c>
      <c r="ET196">
        <v>0</v>
      </c>
      <c r="EU196">
        <v>0</v>
      </c>
      <c r="EV196">
        <v>0</v>
      </c>
      <c r="EW196">
        <v>0</v>
      </c>
      <c r="EX196">
        <v>0</v>
      </c>
      <c r="EY196">
        <v>0</v>
      </c>
      <c r="EZ196">
        <v>0</v>
      </c>
      <c r="FA196">
        <v>0</v>
      </c>
      <c r="FB196">
        <v>0</v>
      </c>
      <c r="FC196">
        <v>0</v>
      </c>
      <c r="FD196">
        <v>0</v>
      </c>
      <c r="FE196">
        <v>0</v>
      </c>
      <c r="FF196">
        <v>0</v>
      </c>
      <c r="FG196">
        <v>0</v>
      </c>
      <c r="FH196">
        <v>0</v>
      </c>
      <c r="FI196">
        <v>0</v>
      </c>
    </row>
    <row r="197" spans="1:165" x14ac:dyDescent="0.25">
      <c r="A197">
        <v>1852</v>
      </c>
      <c r="B197">
        <v>999</v>
      </c>
      <c r="C197">
        <f t="shared" si="15"/>
        <v>100266056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2297233</v>
      </c>
      <c r="O197">
        <v>2327280</v>
      </c>
      <c r="P197">
        <v>2475232</v>
      </c>
      <c r="Q197">
        <v>2524302</v>
      </c>
      <c r="R197">
        <v>2399470</v>
      </c>
      <c r="S197">
        <v>2801431</v>
      </c>
      <c r="T197">
        <v>2687112</v>
      </c>
      <c r="U197">
        <v>2793507</v>
      </c>
      <c r="V197">
        <v>2788870</v>
      </c>
      <c r="W197">
        <v>3112879</v>
      </c>
      <c r="X197">
        <v>3138975</v>
      </c>
      <c r="Y197">
        <v>3166331</v>
      </c>
      <c r="Z197">
        <v>3384367</v>
      </c>
      <c r="AA197">
        <v>3456361</v>
      </c>
      <c r="AB197">
        <v>3374790</v>
      </c>
      <c r="AC197">
        <v>3366183</v>
      </c>
      <c r="AD197">
        <v>3454135</v>
      </c>
      <c r="AE197">
        <v>3402020</v>
      </c>
      <c r="AF197">
        <v>3601745</v>
      </c>
      <c r="AG197">
        <v>3852617</v>
      </c>
      <c r="AH197">
        <v>4063560</v>
      </c>
      <c r="AI197">
        <v>4230085</v>
      </c>
      <c r="AJ197">
        <v>4286723</v>
      </c>
      <c r="AK197">
        <v>4198318</v>
      </c>
      <c r="AL197">
        <v>3991509</v>
      </c>
      <c r="AM197">
        <v>3870060</v>
      </c>
      <c r="AN197">
        <v>3853808</v>
      </c>
      <c r="AO197">
        <v>3859420</v>
      </c>
      <c r="AP197">
        <v>3785612</v>
      </c>
      <c r="AQ197">
        <v>3722121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0</v>
      </c>
      <c r="BI197">
        <v>0</v>
      </c>
      <c r="BJ197">
        <v>0</v>
      </c>
      <c r="BK197">
        <v>0</v>
      </c>
      <c r="BL197">
        <v>0</v>
      </c>
      <c r="BM197">
        <v>0</v>
      </c>
      <c r="BN197">
        <v>0</v>
      </c>
      <c r="BO197">
        <v>0</v>
      </c>
      <c r="BP197">
        <v>0</v>
      </c>
      <c r="BQ197">
        <v>0</v>
      </c>
      <c r="BR197">
        <v>0</v>
      </c>
      <c r="BS197">
        <v>0</v>
      </c>
      <c r="BT197">
        <v>0</v>
      </c>
      <c r="BU197">
        <v>0</v>
      </c>
      <c r="BV197">
        <v>0</v>
      </c>
      <c r="BW197">
        <v>0</v>
      </c>
      <c r="BX197">
        <v>0</v>
      </c>
      <c r="BY197">
        <v>0</v>
      </c>
      <c r="BZ197">
        <v>0</v>
      </c>
      <c r="CA197">
        <v>0</v>
      </c>
      <c r="CB197">
        <v>0</v>
      </c>
      <c r="CC197">
        <v>0</v>
      </c>
      <c r="CD197">
        <v>0</v>
      </c>
      <c r="CE197">
        <v>0</v>
      </c>
      <c r="CF197">
        <v>0</v>
      </c>
      <c r="CG197">
        <v>0</v>
      </c>
      <c r="CH197">
        <v>0</v>
      </c>
      <c r="CI197">
        <v>0</v>
      </c>
      <c r="CJ197">
        <v>0</v>
      </c>
      <c r="CK197">
        <v>0</v>
      </c>
      <c r="CL197">
        <v>0</v>
      </c>
      <c r="CM197">
        <v>0</v>
      </c>
      <c r="CN197">
        <v>0</v>
      </c>
      <c r="CO197">
        <v>0</v>
      </c>
      <c r="CP197">
        <v>0</v>
      </c>
      <c r="CQ197">
        <v>0</v>
      </c>
      <c r="CR197">
        <v>0</v>
      </c>
      <c r="CS197">
        <v>0</v>
      </c>
      <c r="CT197">
        <v>0</v>
      </c>
      <c r="CU197">
        <v>0</v>
      </c>
      <c r="CV197">
        <v>0</v>
      </c>
      <c r="CW197">
        <v>0</v>
      </c>
      <c r="CX197">
        <v>0</v>
      </c>
      <c r="CY197">
        <v>0</v>
      </c>
      <c r="CZ197">
        <v>0</v>
      </c>
      <c r="DA197">
        <v>0</v>
      </c>
      <c r="DB197">
        <v>0</v>
      </c>
      <c r="DC197">
        <v>0</v>
      </c>
      <c r="DD197">
        <v>0</v>
      </c>
      <c r="DE197">
        <v>0</v>
      </c>
      <c r="DF197">
        <v>0</v>
      </c>
      <c r="DG197">
        <v>0</v>
      </c>
      <c r="DH197">
        <v>0</v>
      </c>
      <c r="DI197">
        <v>0</v>
      </c>
      <c r="DJ197">
        <v>0</v>
      </c>
      <c r="DK197">
        <v>0</v>
      </c>
      <c r="DL197">
        <v>0</v>
      </c>
      <c r="DM197">
        <v>0</v>
      </c>
      <c r="DN197">
        <v>0</v>
      </c>
      <c r="DO197">
        <v>0</v>
      </c>
      <c r="DP197">
        <v>0</v>
      </c>
      <c r="DQ197">
        <v>0</v>
      </c>
      <c r="DR197">
        <v>0</v>
      </c>
      <c r="DS197">
        <v>0</v>
      </c>
      <c r="DT197">
        <v>0</v>
      </c>
      <c r="DU197">
        <v>0</v>
      </c>
      <c r="DV197">
        <v>0</v>
      </c>
      <c r="DW197">
        <v>0</v>
      </c>
      <c r="DX197">
        <v>0</v>
      </c>
      <c r="DY197">
        <v>0</v>
      </c>
      <c r="DZ197">
        <v>0</v>
      </c>
      <c r="EA197">
        <v>0</v>
      </c>
      <c r="EB197">
        <v>0</v>
      </c>
      <c r="EC197">
        <v>0</v>
      </c>
      <c r="ED197">
        <v>0</v>
      </c>
      <c r="EE197">
        <v>0</v>
      </c>
      <c r="EF197">
        <v>0</v>
      </c>
      <c r="EG197">
        <v>0</v>
      </c>
      <c r="EH197">
        <v>0</v>
      </c>
      <c r="EI197">
        <v>0</v>
      </c>
      <c r="EJ197">
        <v>0</v>
      </c>
      <c r="EK197">
        <v>0</v>
      </c>
      <c r="EL197">
        <v>0</v>
      </c>
      <c r="EM197">
        <v>0</v>
      </c>
      <c r="EN197">
        <v>0</v>
      </c>
      <c r="EO197">
        <v>0</v>
      </c>
      <c r="EP197">
        <v>0</v>
      </c>
      <c r="EQ197">
        <v>0</v>
      </c>
      <c r="ER197">
        <v>0</v>
      </c>
      <c r="ES197">
        <v>0</v>
      </c>
      <c r="ET197">
        <v>0</v>
      </c>
      <c r="EU197">
        <v>0</v>
      </c>
      <c r="EV197">
        <v>0</v>
      </c>
      <c r="EW197">
        <v>0</v>
      </c>
      <c r="EX197">
        <v>0</v>
      </c>
      <c r="EY197">
        <v>0</v>
      </c>
      <c r="EZ197">
        <v>0</v>
      </c>
      <c r="FA197">
        <v>0</v>
      </c>
      <c r="FB197">
        <v>0</v>
      </c>
      <c r="FC197">
        <v>0</v>
      </c>
      <c r="FD197">
        <v>0</v>
      </c>
      <c r="FE197">
        <v>0</v>
      </c>
      <c r="FF197">
        <v>0</v>
      </c>
      <c r="FG197">
        <v>0</v>
      </c>
      <c r="FH197">
        <v>0</v>
      </c>
      <c r="FI197">
        <v>0</v>
      </c>
    </row>
    <row r="198" spans="1:165" x14ac:dyDescent="0.25">
      <c r="A198">
        <v>1857</v>
      </c>
      <c r="B198">
        <v>999</v>
      </c>
      <c r="C198">
        <f t="shared" si="15"/>
        <v>77917059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2005821</v>
      </c>
      <c r="T198">
        <v>1923969</v>
      </c>
      <c r="U198">
        <v>2000147</v>
      </c>
      <c r="V198">
        <v>1996828</v>
      </c>
      <c r="W198">
        <v>2228818</v>
      </c>
      <c r="X198">
        <v>2247503</v>
      </c>
      <c r="Y198">
        <v>2267089</v>
      </c>
      <c r="Z198">
        <v>2423203</v>
      </c>
      <c r="AA198">
        <v>2474750</v>
      </c>
      <c r="AB198">
        <v>2416345</v>
      </c>
      <c r="AC198">
        <v>2410183</v>
      </c>
      <c r="AD198">
        <v>2473156</v>
      </c>
      <c r="AE198">
        <v>2435842</v>
      </c>
      <c r="AF198">
        <v>2578845</v>
      </c>
      <c r="AG198">
        <v>2758469</v>
      </c>
      <c r="AH198">
        <v>2909504</v>
      </c>
      <c r="AI198">
        <v>3028735</v>
      </c>
      <c r="AJ198">
        <v>3069288</v>
      </c>
      <c r="AK198">
        <v>3005990</v>
      </c>
      <c r="AL198">
        <v>2857916</v>
      </c>
      <c r="AM198">
        <v>2770958</v>
      </c>
      <c r="AN198">
        <v>2759321</v>
      </c>
      <c r="AO198">
        <v>2763340</v>
      </c>
      <c r="AP198">
        <v>2710494</v>
      </c>
      <c r="AQ198">
        <v>2665034</v>
      </c>
      <c r="AR198">
        <v>2675634</v>
      </c>
      <c r="AS198">
        <v>2936676</v>
      </c>
      <c r="AT198">
        <v>3032441</v>
      </c>
      <c r="AU198">
        <v>3044934</v>
      </c>
      <c r="AV198">
        <v>3045826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  <c r="BI198">
        <v>0</v>
      </c>
      <c r="BJ198">
        <v>0</v>
      </c>
      <c r="BK198">
        <v>0</v>
      </c>
      <c r="BL198">
        <v>0</v>
      </c>
      <c r="BM198">
        <v>0</v>
      </c>
      <c r="BN198">
        <v>0</v>
      </c>
      <c r="BO198">
        <v>0</v>
      </c>
      <c r="BP198">
        <v>0</v>
      </c>
      <c r="BQ198">
        <v>0</v>
      </c>
      <c r="BR198">
        <v>0</v>
      </c>
      <c r="BS198">
        <v>0</v>
      </c>
      <c r="BT198">
        <v>0</v>
      </c>
      <c r="BU198">
        <v>0</v>
      </c>
      <c r="BV198">
        <v>0</v>
      </c>
      <c r="BW198">
        <v>0</v>
      </c>
      <c r="BX198">
        <v>0</v>
      </c>
      <c r="BY198">
        <v>0</v>
      </c>
      <c r="BZ198">
        <v>0</v>
      </c>
      <c r="CA198">
        <v>0</v>
      </c>
      <c r="CB198">
        <v>0</v>
      </c>
      <c r="CC198">
        <v>0</v>
      </c>
      <c r="CD198">
        <v>0</v>
      </c>
      <c r="CE198">
        <v>0</v>
      </c>
      <c r="CF198">
        <v>0</v>
      </c>
      <c r="CG198">
        <v>0</v>
      </c>
      <c r="CH198">
        <v>0</v>
      </c>
      <c r="CI198">
        <v>0</v>
      </c>
      <c r="CJ198">
        <v>0</v>
      </c>
      <c r="CK198">
        <v>0</v>
      </c>
      <c r="CL198">
        <v>0</v>
      </c>
      <c r="CM198">
        <v>0</v>
      </c>
      <c r="CN198">
        <v>0</v>
      </c>
      <c r="CO198">
        <v>0</v>
      </c>
      <c r="CP198">
        <v>0</v>
      </c>
      <c r="CQ198">
        <v>0</v>
      </c>
      <c r="CR198">
        <v>0</v>
      </c>
      <c r="CS198">
        <v>0</v>
      </c>
      <c r="CT198">
        <v>0</v>
      </c>
      <c r="CU198">
        <v>0</v>
      </c>
      <c r="CV198">
        <v>0</v>
      </c>
      <c r="CW198">
        <v>0</v>
      </c>
      <c r="CX198">
        <v>0</v>
      </c>
      <c r="CY198">
        <v>0</v>
      </c>
      <c r="CZ198">
        <v>0</v>
      </c>
      <c r="DA198">
        <v>0</v>
      </c>
      <c r="DB198">
        <v>0</v>
      </c>
      <c r="DC198">
        <v>0</v>
      </c>
      <c r="DD198">
        <v>0</v>
      </c>
      <c r="DE198">
        <v>0</v>
      </c>
      <c r="DF198">
        <v>0</v>
      </c>
      <c r="DG198">
        <v>0</v>
      </c>
      <c r="DH198">
        <v>0</v>
      </c>
      <c r="DI198">
        <v>0</v>
      </c>
      <c r="DJ198">
        <v>0</v>
      </c>
      <c r="DK198">
        <v>0</v>
      </c>
      <c r="DL198">
        <v>0</v>
      </c>
      <c r="DM198">
        <v>0</v>
      </c>
      <c r="DN198">
        <v>0</v>
      </c>
      <c r="DO198">
        <v>0</v>
      </c>
      <c r="DP198">
        <v>0</v>
      </c>
      <c r="DQ198">
        <v>0</v>
      </c>
      <c r="DR198">
        <v>0</v>
      </c>
      <c r="DS198">
        <v>0</v>
      </c>
      <c r="DT198">
        <v>0</v>
      </c>
      <c r="DU198">
        <v>0</v>
      </c>
      <c r="DV198">
        <v>0</v>
      </c>
      <c r="DW198">
        <v>0</v>
      </c>
      <c r="DX198">
        <v>0</v>
      </c>
      <c r="DY198">
        <v>0</v>
      </c>
      <c r="DZ198">
        <v>0</v>
      </c>
      <c r="EA198">
        <v>0</v>
      </c>
      <c r="EB198">
        <v>0</v>
      </c>
      <c r="EC198">
        <v>0</v>
      </c>
      <c r="ED198">
        <v>0</v>
      </c>
      <c r="EE198">
        <v>0</v>
      </c>
      <c r="EF198">
        <v>0</v>
      </c>
      <c r="EG198">
        <v>0</v>
      </c>
      <c r="EH198">
        <v>0</v>
      </c>
      <c r="EI198">
        <v>0</v>
      </c>
      <c r="EJ198">
        <v>0</v>
      </c>
      <c r="EK198">
        <v>0</v>
      </c>
      <c r="EL198">
        <v>0</v>
      </c>
      <c r="EM198">
        <v>0</v>
      </c>
      <c r="EN198">
        <v>0</v>
      </c>
      <c r="EO198">
        <v>0</v>
      </c>
      <c r="EP198">
        <v>0</v>
      </c>
      <c r="EQ198">
        <v>0</v>
      </c>
      <c r="ER198">
        <v>0</v>
      </c>
      <c r="ES198">
        <v>0</v>
      </c>
      <c r="ET198">
        <v>0</v>
      </c>
      <c r="EU198">
        <v>0</v>
      </c>
      <c r="EV198">
        <v>0</v>
      </c>
      <c r="EW198">
        <v>0</v>
      </c>
      <c r="EX198">
        <v>0</v>
      </c>
      <c r="EY198">
        <v>0</v>
      </c>
      <c r="EZ198">
        <v>0</v>
      </c>
      <c r="FA198">
        <v>0</v>
      </c>
      <c r="FB198">
        <v>0</v>
      </c>
      <c r="FC198">
        <v>0</v>
      </c>
      <c r="FD198">
        <v>0</v>
      </c>
      <c r="FE198">
        <v>0</v>
      </c>
      <c r="FF198">
        <v>0</v>
      </c>
      <c r="FG198">
        <v>0</v>
      </c>
      <c r="FH198">
        <v>0</v>
      </c>
      <c r="FI198">
        <v>0</v>
      </c>
    </row>
    <row r="199" spans="1:165" x14ac:dyDescent="0.25">
      <c r="A199">
        <v>1862</v>
      </c>
      <c r="B199">
        <v>999</v>
      </c>
      <c r="C199">
        <f t="shared" si="15"/>
        <v>159935925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4319403</v>
      </c>
      <c r="Y199">
        <v>4357046</v>
      </c>
      <c r="Z199">
        <v>4657075</v>
      </c>
      <c r="AA199">
        <v>4756143</v>
      </c>
      <c r="AB199">
        <v>4643896</v>
      </c>
      <c r="AC199">
        <v>4632052</v>
      </c>
      <c r="AD199">
        <v>4753080</v>
      </c>
      <c r="AE199">
        <v>4681367</v>
      </c>
      <c r="AF199">
        <v>4956199</v>
      </c>
      <c r="AG199">
        <v>5301413</v>
      </c>
      <c r="AH199">
        <v>5591683</v>
      </c>
      <c r="AI199">
        <v>5820829</v>
      </c>
      <c r="AJ199">
        <v>5898766</v>
      </c>
      <c r="AK199">
        <v>5777116</v>
      </c>
      <c r="AL199">
        <v>5492536</v>
      </c>
      <c r="AM199">
        <v>5325416</v>
      </c>
      <c r="AN199">
        <v>5303051</v>
      </c>
      <c r="AO199">
        <v>5310774</v>
      </c>
      <c r="AP199">
        <v>5209210</v>
      </c>
      <c r="AQ199">
        <v>5121844</v>
      </c>
      <c r="AR199">
        <v>5142214</v>
      </c>
      <c r="AS199">
        <v>5643902</v>
      </c>
      <c r="AT199">
        <v>5827951</v>
      </c>
      <c r="AU199">
        <v>5851960</v>
      </c>
      <c r="AV199">
        <v>5853674</v>
      </c>
      <c r="AW199">
        <v>6029570</v>
      </c>
      <c r="AX199">
        <v>6071049</v>
      </c>
      <c r="AY199">
        <v>6021273</v>
      </c>
      <c r="AZ199">
        <v>5787968</v>
      </c>
      <c r="BA199">
        <v>5797465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0</v>
      </c>
      <c r="BI199">
        <v>0</v>
      </c>
      <c r="BJ199">
        <v>0</v>
      </c>
      <c r="BK199">
        <v>0</v>
      </c>
      <c r="BL199">
        <v>0</v>
      </c>
      <c r="BM199">
        <v>0</v>
      </c>
      <c r="BN199">
        <v>0</v>
      </c>
      <c r="BO199">
        <v>0</v>
      </c>
      <c r="BP199">
        <v>0</v>
      </c>
      <c r="BQ199">
        <v>0</v>
      </c>
      <c r="BR199">
        <v>0</v>
      </c>
      <c r="BS199">
        <v>0</v>
      </c>
      <c r="BT199">
        <v>0</v>
      </c>
      <c r="BU199">
        <v>0</v>
      </c>
      <c r="BV199">
        <v>0</v>
      </c>
      <c r="BW199">
        <v>0</v>
      </c>
      <c r="BX199">
        <v>0</v>
      </c>
      <c r="BY199">
        <v>0</v>
      </c>
      <c r="BZ199">
        <v>0</v>
      </c>
      <c r="CA199">
        <v>0</v>
      </c>
      <c r="CB199">
        <v>0</v>
      </c>
      <c r="CC199">
        <v>0</v>
      </c>
      <c r="CD199">
        <v>0</v>
      </c>
      <c r="CE199">
        <v>0</v>
      </c>
      <c r="CF199">
        <v>0</v>
      </c>
      <c r="CG199">
        <v>0</v>
      </c>
      <c r="CH199">
        <v>0</v>
      </c>
      <c r="CI199">
        <v>0</v>
      </c>
      <c r="CJ199">
        <v>0</v>
      </c>
      <c r="CK199">
        <v>0</v>
      </c>
      <c r="CL199">
        <v>0</v>
      </c>
      <c r="CM199">
        <v>0</v>
      </c>
      <c r="CN199">
        <v>0</v>
      </c>
      <c r="CO199">
        <v>0</v>
      </c>
      <c r="CP199">
        <v>0</v>
      </c>
      <c r="CQ199">
        <v>0</v>
      </c>
      <c r="CR199">
        <v>0</v>
      </c>
      <c r="CS199">
        <v>0</v>
      </c>
      <c r="CT199">
        <v>0</v>
      </c>
      <c r="CU199">
        <v>0</v>
      </c>
      <c r="CV199">
        <v>0</v>
      </c>
      <c r="CW199">
        <v>0</v>
      </c>
      <c r="CX199">
        <v>0</v>
      </c>
      <c r="CY199">
        <v>0</v>
      </c>
      <c r="CZ199">
        <v>0</v>
      </c>
      <c r="DA199">
        <v>0</v>
      </c>
      <c r="DB199">
        <v>0</v>
      </c>
      <c r="DC199">
        <v>0</v>
      </c>
      <c r="DD199">
        <v>0</v>
      </c>
      <c r="DE199">
        <v>0</v>
      </c>
      <c r="DF199">
        <v>0</v>
      </c>
      <c r="DG199">
        <v>0</v>
      </c>
      <c r="DH199">
        <v>0</v>
      </c>
      <c r="DI199">
        <v>0</v>
      </c>
      <c r="DJ199">
        <v>0</v>
      </c>
      <c r="DK199">
        <v>0</v>
      </c>
      <c r="DL199">
        <v>0</v>
      </c>
      <c r="DM199">
        <v>0</v>
      </c>
      <c r="DN199">
        <v>0</v>
      </c>
      <c r="DO199">
        <v>0</v>
      </c>
      <c r="DP199">
        <v>0</v>
      </c>
      <c r="DQ199">
        <v>0</v>
      </c>
      <c r="DR199">
        <v>0</v>
      </c>
      <c r="DS199">
        <v>0</v>
      </c>
      <c r="DT199">
        <v>0</v>
      </c>
      <c r="DU199">
        <v>0</v>
      </c>
      <c r="DV199">
        <v>0</v>
      </c>
      <c r="DW199">
        <v>0</v>
      </c>
      <c r="DX199">
        <v>0</v>
      </c>
      <c r="DY199">
        <v>0</v>
      </c>
      <c r="DZ199">
        <v>0</v>
      </c>
      <c r="EA199">
        <v>0</v>
      </c>
      <c r="EB199">
        <v>0</v>
      </c>
      <c r="EC199">
        <v>0</v>
      </c>
      <c r="ED199">
        <v>0</v>
      </c>
      <c r="EE199">
        <v>0</v>
      </c>
      <c r="EF199">
        <v>0</v>
      </c>
      <c r="EG199">
        <v>0</v>
      </c>
      <c r="EH199">
        <v>0</v>
      </c>
      <c r="EI199">
        <v>0</v>
      </c>
      <c r="EJ199">
        <v>0</v>
      </c>
      <c r="EK199">
        <v>0</v>
      </c>
      <c r="EL199">
        <v>0</v>
      </c>
      <c r="EM199">
        <v>0</v>
      </c>
      <c r="EN199">
        <v>0</v>
      </c>
      <c r="EO199">
        <v>0</v>
      </c>
      <c r="EP199">
        <v>0</v>
      </c>
      <c r="EQ199">
        <v>0</v>
      </c>
      <c r="ER199">
        <v>0</v>
      </c>
      <c r="ES199">
        <v>0</v>
      </c>
      <c r="ET199">
        <v>0</v>
      </c>
      <c r="EU199">
        <v>0</v>
      </c>
      <c r="EV199">
        <v>0</v>
      </c>
      <c r="EW199">
        <v>0</v>
      </c>
      <c r="EX199">
        <v>0</v>
      </c>
      <c r="EY199">
        <v>0</v>
      </c>
      <c r="EZ199">
        <v>0</v>
      </c>
      <c r="FA199">
        <v>0</v>
      </c>
      <c r="FB199">
        <v>0</v>
      </c>
      <c r="FC199">
        <v>0</v>
      </c>
      <c r="FD199">
        <v>0</v>
      </c>
      <c r="FE199">
        <v>0</v>
      </c>
      <c r="FF199">
        <v>0</v>
      </c>
      <c r="FG199">
        <v>0</v>
      </c>
      <c r="FH199">
        <v>0</v>
      </c>
      <c r="FI199">
        <v>0</v>
      </c>
    </row>
    <row r="200" spans="1:165" x14ac:dyDescent="0.25">
      <c r="A200">
        <v>1867</v>
      </c>
      <c r="B200">
        <v>999</v>
      </c>
      <c r="C200">
        <f t="shared" si="15"/>
        <v>163181904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4541420</v>
      </c>
      <c r="AD200">
        <v>4660079</v>
      </c>
      <c r="AE200">
        <v>4589770</v>
      </c>
      <c r="AF200">
        <v>4859225</v>
      </c>
      <c r="AG200">
        <v>5197684</v>
      </c>
      <c r="AH200">
        <v>5482274</v>
      </c>
      <c r="AI200">
        <v>5706937</v>
      </c>
      <c r="AJ200">
        <v>5783349</v>
      </c>
      <c r="AK200">
        <v>5664079</v>
      </c>
      <c r="AL200">
        <v>5385067</v>
      </c>
      <c r="AM200">
        <v>5221217</v>
      </c>
      <c r="AN200">
        <v>5199290</v>
      </c>
      <c r="AO200">
        <v>5206861</v>
      </c>
      <c r="AP200">
        <v>5107285</v>
      </c>
      <c r="AQ200">
        <v>5021628</v>
      </c>
      <c r="AR200">
        <v>5041600</v>
      </c>
      <c r="AS200">
        <v>5533472</v>
      </c>
      <c r="AT200">
        <v>5713919</v>
      </c>
      <c r="AU200">
        <v>5737459</v>
      </c>
      <c r="AV200">
        <v>5739139</v>
      </c>
      <c r="AW200">
        <v>5911594</v>
      </c>
      <c r="AX200">
        <v>5952261</v>
      </c>
      <c r="AY200">
        <v>5903458</v>
      </c>
      <c r="AZ200">
        <v>5674719</v>
      </c>
      <c r="BA200">
        <v>5684030</v>
      </c>
      <c r="BB200">
        <v>5783807</v>
      </c>
      <c r="BC200">
        <v>5963302</v>
      </c>
      <c r="BD200">
        <v>5608867</v>
      </c>
      <c r="BE200">
        <v>5755346</v>
      </c>
      <c r="BF200">
        <v>5552766</v>
      </c>
      <c r="BG200">
        <v>0</v>
      </c>
      <c r="BH200">
        <v>0</v>
      </c>
      <c r="BI200">
        <v>0</v>
      </c>
      <c r="BJ200">
        <v>0</v>
      </c>
      <c r="BK200">
        <v>0</v>
      </c>
      <c r="BL200">
        <v>0</v>
      </c>
      <c r="BM200">
        <v>0</v>
      </c>
      <c r="BN200">
        <v>0</v>
      </c>
      <c r="BO200">
        <v>0</v>
      </c>
      <c r="BP200">
        <v>0</v>
      </c>
      <c r="BQ200">
        <v>0</v>
      </c>
      <c r="BR200">
        <v>0</v>
      </c>
      <c r="BS200">
        <v>0</v>
      </c>
      <c r="BT200">
        <v>0</v>
      </c>
      <c r="BU200">
        <v>0</v>
      </c>
      <c r="BV200">
        <v>0</v>
      </c>
      <c r="BW200">
        <v>0</v>
      </c>
      <c r="BX200">
        <v>0</v>
      </c>
      <c r="BY200">
        <v>0</v>
      </c>
      <c r="BZ200">
        <v>0</v>
      </c>
      <c r="CA200">
        <v>0</v>
      </c>
      <c r="CB200">
        <v>0</v>
      </c>
      <c r="CC200">
        <v>0</v>
      </c>
      <c r="CD200">
        <v>0</v>
      </c>
      <c r="CE200">
        <v>0</v>
      </c>
      <c r="CF200">
        <v>0</v>
      </c>
      <c r="CG200">
        <v>0</v>
      </c>
      <c r="CH200">
        <v>0</v>
      </c>
      <c r="CI200">
        <v>0</v>
      </c>
      <c r="CJ200">
        <v>0</v>
      </c>
      <c r="CK200">
        <v>0</v>
      </c>
      <c r="CL200">
        <v>0</v>
      </c>
      <c r="CM200">
        <v>0</v>
      </c>
      <c r="CN200">
        <v>0</v>
      </c>
      <c r="CO200">
        <v>0</v>
      </c>
      <c r="CP200">
        <v>0</v>
      </c>
      <c r="CQ200">
        <v>0</v>
      </c>
      <c r="CR200">
        <v>0</v>
      </c>
      <c r="CS200">
        <v>0</v>
      </c>
      <c r="CT200">
        <v>0</v>
      </c>
      <c r="CU200">
        <v>0</v>
      </c>
      <c r="CV200">
        <v>0</v>
      </c>
      <c r="CW200">
        <v>0</v>
      </c>
      <c r="CX200">
        <v>0</v>
      </c>
      <c r="CY200">
        <v>0</v>
      </c>
      <c r="CZ200">
        <v>0</v>
      </c>
      <c r="DA200">
        <v>0</v>
      </c>
      <c r="DB200">
        <v>0</v>
      </c>
      <c r="DC200">
        <v>0</v>
      </c>
      <c r="DD200">
        <v>0</v>
      </c>
      <c r="DE200">
        <v>0</v>
      </c>
      <c r="DF200">
        <v>0</v>
      </c>
      <c r="DG200">
        <v>0</v>
      </c>
      <c r="DH200">
        <v>0</v>
      </c>
      <c r="DI200">
        <v>0</v>
      </c>
      <c r="DJ200">
        <v>0</v>
      </c>
      <c r="DK200">
        <v>0</v>
      </c>
      <c r="DL200">
        <v>0</v>
      </c>
      <c r="DM200">
        <v>0</v>
      </c>
      <c r="DN200">
        <v>0</v>
      </c>
      <c r="DO200">
        <v>0</v>
      </c>
      <c r="DP200">
        <v>0</v>
      </c>
      <c r="DQ200">
        <v>0</v>
      </c>
      <c r="DR200">
        <v>0</v>
      </c>
      <c r="DS200">
        <v>0</v>
      </c>
      <c r="DT200">
        <v>0</v>
      </c>
      <c r="DU200">
        <v>0</v>
      </c>
      <c r="DV200">
        <v>0</v>
      </c>
      <c r="DW200">
        <v>0</v>
      </c>
      <c r="DX200">
        <v>0</v>
      </c>
      <c r="DY200">
        <v>0</v>
      </c>
      <c r="DZ200">
        <v>0</v>
      </c>
      <c r="EA200">
        <v>0</v>
      </c>
      <c r="EB200">
        <v>0</v>
      </c>
      <c r="EC200">
        <v>0</v>
      </c>
      <c r="ED200">
        <v>0</v>
      </c>
      <c r="EE200">
        <v>0</v>
      </c>
      <c r="EF200">
        <v>0</v>
      </c>
      <c r="EG200">
        <v>0</v>
      </c>
      <c r="EH200">
        <v>0</v>
      </c>
      <c r="EI200">
        <v>0</v>
      </c>
      <c r="EJ200">
        <v>0</v>
      </c>
      <c r="EK200">
        <v>0</v>
      </c>
      <c r="EL200">
        <v>0</v>
      </c>
      <c r="EM200">
        <v>0</v>
      </c>
      <c r="EN200">
        <v>0</v>
      </c>
      <c r="EO200">
        <v>0</v>
      </c>
      <c r="EP200">
        <v>0</v>
      </c>
      <c r="EQ200">
        <v>0</v>
      </c>
      <c r="ER200">
        <v>0</v>
      </c>
      <c r="ES200">
        <v>0</v>
      </c>
      <c r="ET200">
        <v>0</v>
      </c>
      <c r="EU200">
        <v>0</v>
      </c>
      <c r="EV200">
        <v>0</v>
      </c>
      <c r="EW200">
        <v>0</v>
      </c>
      <c r="EX200">
        <v>0</v>
      </c>
      <c r="EY200">
        <v>0</v>
      </c>
      <c r="EZ200">
        <v>0</v>
      </c>
      <c r="FA200">
        <v>0</v>
      </c>
      <c r="FB200">
        <v>0</v>
      </c>
      <c r="FC200">
        <v>0</v>
      </c>
      <c r="FD200">
        <v>0</v>
      </c>
      <c r="FE200">
        <v>0</v>
      </c>
      <c r="FF200">
        <v>0</v>
      </c>
      <c r="FG200">
        <v>0</v>
      </c>
      <c r="FH200">
        <v>0</v>
      </c>
      <c r="FI200">
        <v>0</v>
      </c>
    </row>
    <row r="201" spans="1:165" x14ac:dyDescent="0.25">
      <c r="A201">
        <v>1872</v>
      </c>
      <c r="B201">
        <v>999</v>
      </c>
      <c r="C201">
        <f t="shared" si="15"/>
        <v>157673599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5059613</v>
      </c>
      <c r="AI201">
        <v>5266955</v>
      </c>
      <c r="AJ201">
        <v>5337476</v>
      </c>
      <c r="AK201">
        <v>5227401</v>
      </c>
      <c r="AL201">
        <v>4969900</v>
      </c>
      <c r="AM201">
        <v>4818682</v>
      </c>
      <c r="AN201">
        <v>4798445</v>
      </c>
      <c r="AO201">
        <v>4805433</v>
      </c>
      <c r="AP201">
        <v>4713534</v>
      </c>
      <c r="AQ201">
        <v>4634480</v>
      </c>
      <c r="AR201">
        <v>4652912</v>
      </c>
      <c r="AS201">
        <v>5106863</v>
      </c>
      <c r="AT201">
        <v>5273399</v>
      </c>
      <c r="AU201">
        <v>5295124</v>
      </c>
      <c r="AV201">
        <v>5296675</v>
      </c>
      <c r="AW201">
        <v>5455833</v>
      </c>
      <c r="AX201">
        <v>5493365</v>
      </c>
      <c r="AY201">
        <v>5448325</v>
      </c>
      <c r="AZ201">
        <v>5237221</v>
      </c>
      <c r="BA201">
        <v>5245814</v>
      </c>
      <c r="BB201">
        <v>5337899</v>
      </c>
      <c r="BC201">
        <v>5503556</v>
      </c>
      <c r="BD201">
        <v>5176446</v>
      </c>
      <c r="BE201">
        <v>5311632</v>
      </c>
      <c r="BF201">
        <v>5124670</v>
      </c>
      <c r="BG201">
        <v>5247338</v>
      </c>
      <c r="BH201" s="1">
        <v>5582732</v>
      </c>
      <c r="BI201" s="1">
        <v>5809452</v>
      </c>
      <c r="BJ201" s="1">
        <v>6179417</v>
      </c>
      <c r="BK201" s="1">
        <v>6263007</v>
      </c>
      <c r="BL201" s="1">
        <v>0</v>
      </c>
      <c r="BM201" s="1">
        <v>0</v>
      </c>
      <c r="BN201" s="1">
        <v>0</v>
      </c>
      <c r="BO201" s="1">
        <v>0</v>
      </c>
      <c r="BP201" s="1">
        <v>0</v>
      </c>
      <c r="BQ201">
        <v>0</v>
      </c>
      <c r="BR201">
        <v>0</v>
      </c>
      <c r="BS201">
        <v>0</v>
      </c>
      <c r="BT201">
        <v>0</v>
      </c>
      <c r="BU201">
        <v>0</v>
      </c>
      <c r="BV201">
        <v>0</v>
      </c>
      <c r="BW201">
        <v>0</v>
      </c>
      <c r="BX201">
        <v>0</v>
      </c>
      <c r="BY201">
        <v>0</v>
      </c>
      <c r="BZ201">
        <v>0</v>
      </c>
      <c r="CA201">
        <v>0</v>
      </c>
      <c r="CB201">
        <v>0</v>
      </c>
      <c r="CC201">
        <v>0</v>
      </c>
      <c r="CD201">
        <v>0</v>
      </c>
      <c r="CE201">
        <v>0</v>
      </c>
      <c r="CF201">
        <v>0</v>
      </c>
      <c r="CG201">
        <v>0</v>
      </c>
      <c r="CH201">
        <v>0</v>
      </c>
      <c r="CI201">
        <v>0</v>
      </c>
      <c r="CJ201">
        <v>0</v>
      </c>
      <c r="CK201">
        <v>0</v>
      </c>
      <c r="CL201">
        <v>0</v>
      </c>
      <c r="CM201">
        <v>0</v>
      </c>
      <c r="CN201">
        <v>0</v>
      </c>
      <c r="CO201">
        <v>0</v>
      </c>
      <c r="CP201">
        <v>0</v>
      </c>
      <c r="CQ201">
        <v>0</v>
      </c>
      <c r="CR201">
        <v>0</v>
      </c>
      <c r="CS201">
        <v>0</v>
      </c>
      <c r="CT201">
        <v>0</v>
      </c>
      <c r="CU201">
        <v>0</v>
      </c>
      <c r="CV201">
        <v>0</v>
      </c>
      <c r="CW201">
        <v>0</v>
      </c>
      <c r="CX201">
        <v>0</v>
      </c>
      <c r="CY201">
        <v>0</v>
      </c>
      <c r="CZ201">
        <v>0</v>
      </c>
      <c r="DA201">
        <v>0</v>
      </c>
      <c r="DB201">
        <v>0</v>
      </c>
      <c r="DC201">
        <v>0</v>
      </c>
      <c r="DD201">
        <v>0</v>
      </c>
      <c r="DE201">
        <v>0</v>
      </c>
      <c r="DF201">
        <v>0</v>
      </c>
      <c r="DG201">
        <v>0</v>
      </c>
      <c r="DH201">
        <v>0</v>
      </c>
      <c r="DI201">
        <v>0</v>
      </c>
      <c r="DJ201">
        <v>0</v>
      </c>
      <c r="DK201">
        <v>0</v>
      </c>
      <c r="DL201">
        <v>0</v>
      </c>
      <c r="DM201">
        <v>0</v>
      </c>
      <c r="DN201">
        <v>0</v>
      </c>
      <c r="DO201">
        <v>0</v>
      </c>
      <c r="DP201">
        <v>0</v>
      </c>
      <c r="DQ201">
        <v>0</v>
      </c>
      <c r="DR201">
        <v>0</v>
      </c>
      <c r="DS201">
        <v>0</v>
      </c>
      <c r="DT201">
        <v>0</v>
      </c>
      <c r="DU201">
        <v>0</v>
      </c>
      <c r="DV201">
        <v>0</v>
      </c>
      <c r="DW201">
        <v>0</v>
      </c>
      <c r="DX201">
        <v>0</v>
      </c>
      <c r="DY201">
        <v>0</v>
      </c>
      <c r="DZ201">
        <v>0</v>
      </c>
      <c r="EA201">
        <v>0</v>
      </c>
      <c r="EB201">
        <v>0</v>
      </c>
      <c r="EC201">
        <v>0</v>
      </c>
      <c r="ED201">
        <v>0</v>
      </c>
      <c r="EE201">
        <v>0</v>
      </c>
      <c r="EF201">
        <v>0</v>
      </c>
      <c r="EG201">
        <v>0</v>
      </c>
      <c r="EH201">
        <v>0</v>
      </c>
      <c r="EI201">
        <v>0</v>
      </c>
      <c r="EJ201">
        <v>0</v>
      </c>
      <c r="EK201">
        <v>0</v>
      </c>
      <c r="EL201">
        <v>0</v>
      </c>
      <c r="EM201">
        <v>0</v>
      </c>
      <c r="EN201">
        <v>0</v>
      </c>
      <c r="EO201">
        <v>0</v>
      </c>
      <c r="EP201">
        <v>0</v>
      </c>
      <c r="EQ201">
        <v>0</v>
      </c>
      <c r="ER201">
        <v>0</v>
      </c>
      <c r="ES201">
        <v>0</v>
      </c>
      <c r="ET201">
        <v>0</v>
      </c>
      <c r="EU201">
        <v>0</v>
      </c>
      <c r="EV201">
        <v>0</v>
      </c>
      <c r="EW201">
        <v>0</v>
      </c>
      <c r="EX201">
        <v>0</v>
      </c>
      <c r="EY201">
        <v>0</v>
      </c>
      <c r="EZ201">
        <v>0</v>
      </c>
      <c r="FA201">
        <v>0</v>
      </c>
      <c r="FB201">
        <v>0</v>
      </c>
      <c r="FC201">
        <v>0</v>
      </c>
      <c r="FD201">
        <v>0</v>
      </c>
      <c r="FE201">
        <v>0</v>
      </c>
      <c r="FF201">
        <v>0</v>
      </c>
      <c r="FG201">
        <v>0</v>
      </c>
      <c r="FH201">
        <v>0</v>
      </c>
      <c r="FI201">
        <v>0</v>
      </c>
    </row>
    <row r="202" spans="1:165" x14ac:dyDescent="0.25">
      <c r="A202">
        <v>1877</v>
      </c>
      <c r="B202">
        <v>999</v>
      </c>
      <c r="C202">
        <f t="shared" si="15"/>
        <v>295806259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8720329</v>
      </c>
      <c r="AN202">
        <v>8683707</v>
      </c>
      <c r="AO202">
        <v>8696353</v>
      </c>
      <c r="AP202">
        <v>8530044</v>
      </c>
      <c r="AQ202">
        <v>8386981</v>
      </c>
      <c r="AR202">
        <v>8420338</v>
      </c>
      <c r="AS202">
        <v>9241849</v>
      </c>
      <c r="AT202">
        <v>9543227</v>
      </c>
      <c r="AU202">
        <v>9582542</v>
      </c>
      <c r="AV202">
        <v>9585348</v>
      </c>
      <c r="AW202">
        <v>9873377</v>
      </c>
      <c r="AX202">
        <v>9941298</v>
      </c>
      <c r="AY202">
        <v>9859789</v>
      </c>
      <c r="AZ202">
        <v>9477755</v>
      </c>
      <c r="BA202">
        <v>9493306</v>
      </c>
      <c r="BB202">
        <v>9659952</v>
      </c>
      <c r="BC202">
        <v>9959739</v>
      </c>
      <c r="BD202">
        <v>9367771</v>
      </c>
      <c r="BE202">
        <v>9612417</v>
      </c>
      <c r="BF202">
        <v>9274073</v>
      </c>
      <c r="BG202">
        <v>9496064</v>
      </c>
      <c r="BH202" s="1">
        <v>10100000</v>
      </c>
      <c r="BI202" s="1">
        <v>10500000</v>
      </c>
      <c r="BJ202" s="1">
        <v>11200000</v>
      </c>
      <c r="BK202" s="1">
        <v>11300000</v>
      </c>
      <c r="BL202" s="1">
        <v>10800000</v>
      </c>
      <c r="BM202" s="1">
        <v>11300000</v>
      </c>
      <c r="BN202" s="1">
        <v>11500000</v>
      </c>
      <c r="BO202" s="1">
        <v>11600000</v>
      </c>
      <c r="BP202" s="1">
        <v>12100000</v>
      </c>
      <c r="BQ202">
        <v>0</v>
      </c>
      <c r="BR202">
        <v>0</v>
      </c>
      <c r="BS202">
        <v>0</v>
      </c>
      <c r="BT202">
        <v>0</v>
      </c>
      <c r="BU202">
        <v>0</v>
      </c>
      <c r="BV202">
        <v>0</v>
      </c>
      <c r="BW202">
        <v>0</v>
      </c>
      <c r="BX202">
        <v>0</v>
      </c>
      <c r="BY202">
        <v>0</v>
      </c>
      <c r="BZ202">
        <v>0</v>
      </c>
      <c r="CA202">
        <v>0</v>
      </c>
      <c r="CB202">
        <v>0</v>
      </c>
      <c r="CC202">
        <v>0</v>
      </c>
      <c r="CD202">
        <v>0</v>
      </c>
      <c r="CE202">
        <v>0</v>
      </c>
      <c r="CF202">
        <v>0</v>
      </c>
      <c r="CG202">
        <v>0</v>
      </c>
      <c r="CH202">
        <v>0</v>
      </c>
      <c r="CI202">
        <v>0</v>
      </c>
      <c r="CJ202">
        <v>0</v>
      </c>
      <c r="CK202">
        <v>0</v>
      </c>
      <c r="CL202">
        <v>0</v>
      </c>
      <c r="CM202">
        <v>0</v>
      </c>
      <c r="CN202">
        <v>0</v>
      </c>
      <c r="CO202">
        <v>0</v>
      </c>
      <c r="CP202">
        <v>0</v>
      </c>
      <c r="CQ202">
        <v>0</v>
      </c>
      <c r="CR202">
        <v>0</v>
      </c>
      <c r="CS202">
        <v>0</v>
      </c>
      <c r="CT202">
        <v>0</v>
      </c>
      <c r="CU202">
        <v>0</v>
      </c>
      <c r="CV202">
        <v>0</v>
      </c>
      <c r="CW202">
        <v>0</v>
      </c>
      <c r="CX202">
        <v>0</v>
      </c>
      <c r="CY202">
        <v>0</v>
      </c>
      <c r="CZ202">
        <v>0</v>
      </c>
      <c r="DA202">
        <v>0</v>
      </c>
      <c r="DB202">
        <v>0</v>
      </c>
      <c r="DC202">
        <v>0</v>
      </c>
      <c r="DD202">
        <v>0</v>
      </c>
      <c r="DE202">
        <v>0</v>
      </c>
      <c r="DF202">
        <v>0</v>
      </c>
      <c r="DG202">
        <v>0</v>
      </c>
      <c r="DH202">
        <v>0</v>
      </c>
      <c r="DI202">
        <v>0</v>
      </c>
      <c r="DJ202">
        <v>0</v>
      </c>
      <c r="DK202">
        <v>0</v>
      </c>
      <c r="DL202">
        <v>0</v>
      </c>
      <c r="DM202">
        <v>0</v>
      </c>
      <c r="DN202">
        <v>0</v>
      </c>
      <c r="DO202">
        <v>0</v>
      </c>
      <c r="DP202">
        <v>0</v>
      </c>
      <c r="DQ202">
        <v>0</v>
      </c>
      <c r="DR202">
        <v>0</v>
      </c>
      <c r="DS202">
        <v>0</v>
      </c>
      <c r="DT202">
        <v>0</v>
      </c>
      <c r="DU202">
        <v>0</v>
      </c>
      <c r="DV202">
        <v>0</v>
      </c>
      <c r="DW202">
        <v>0</v>
      </c>
      <c r="DX202">
        <v>0</v>
      </c>
      <c r="DY202">
        <v>0</v>
      </c>
      <c r="DZ202">
        <v>0</v>
      </c>
      <c r="EA202">
        <v>0</v>
      </c>
      <c r="EB202">
        <v>0</v>
      </c>
      <c r="EC202">
        <v>0</v>
      </c>
      <c r="ED202">
        <v>0</v>
      </c>
      <c r="EE202">
        <v>0</v>
      </c>
      <c r="EF202">
        <v>0</v>
      </c>
      <c r="EG202">
        <v>0</v>
      </c>
      <c r="EH202">
        <v>0</v>
      </c>
      <c r="EI202">
        <v>0</v>
      </c>
      <c r="EJ202">
        <v>0</v>
      </c>
      <c r="EK202">
        <v>0</v>
      </c>
      <c r="EL202">
        <v>0</v>
      </c>
      <c r="EM202">
        <v>0</v>
      </c>
      <c r="EN202">
        <v>0</v>
      </c>
      <c r="EO202">
        <v>0</v>
      </c>
      <c r="EP202">
        <v>0</v>
      </c>
      <c r="EQ202">
        <v>0</v>
      </c>
      <c r="ER202">
        <v>0</v>
      </c>
      <c r="ES202">
        <v>0</v>
      </c>
      <c r="ET202">
        <v>0</v>
      </c>
      <c r="EU202">
        <v>0</v>
      </c>
      <c r="EV202">
        <v>0</v>
      </c>
      <c r="EW202">
        <v>0</v>
      </c>
      <c r="EX202">
        <v>0</v>
      </c>
      <c r="EY202">
        <v>0</v>
      </c>
      <c r="EZ202">
        <v>0</v>
      </c>
      <c r="FA202">
        <v>0</v>
      </c>
      <c r="FB202">
        <v>0</v>
      </c>
      <c r="FC202">
        <v>0</v>
      </c>
      <c r="FD202">
        <v>0</v>
      </c>
      <c r="FE202">
        <v>0</v>
      </c>
      <c r="FF202">
        <v>0</v>
      </c>
      <c r="FG202">
        <v>0</v>
      </c>
      <c r="FH202">
        <v>0</v>
      </c>
      <c r="FI202">
        <v>0</v>
      </c>
    </row>
    <row r="203" spans="1:165" x14ac:dyDescent="0.25">
      <c r="A203">
        <v>1882</v>
      </c>
      <c r="B203">
        <v>999</v>
      </c>
      <c r="C203">
        <f t="shared" si="15"/>
        <v>194929627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5167523</v>
      </c>
      <c r="AS203">
        <v>5671681</v>
      </c>
      <c r="AT203">
        <v>5856635</v>
      </c>
      <c r="AU203">
        <v>5880763</v>
      </c>
      <c r="AV203">
        <v>5882485</v>
      </c>
      <c r="AW203">
        <v>6059246</v>
      </c>
      <c r="AX203">
        <v>6100929</v>
      </c>
      <c r="AY203">
        <v>6050908</v>
      </c>
      <c r="AZ203">
        <v>5816455</v>
      </c>
      <c r="BA203">
        <v>5825999</v>
      </c>
      <c r="BB203">
        <v>5928269</v>
      </c>
      <c r="BC203">
        <v>6112247</v>
      </c>
      <c r="BD203">
        <v>5748958</v>
      </c>
      <c r="BE203">
        <v>5899097</v>
      </c>
      <c r="BF203">
        <v>5691457</v>
      </c>
      <c r="BG203">
        <v>5827691</v>
      </c>
      <c r="BH203">
        <v>6200180</v>
      </c>
      <c r="BI203">
        <v>6451975</v>
      </c>
      <c r="BJ203">
        <v>6862858</v>
      </c>
      <c r="BK203">
        <v>6955693</v>
      </c>
      <c r="BL203">
        <v>6600809</v>
      </c>
      <c r="BM203">
        <v>6959107</v>
      </c>
      <c r="BN203">
        <v>7087850</v>
      </c>
      <c r="BO203">
        <v>7102266</v>
      </c>
      <c r="BP203" s="1">
        <v>7419045</v>
      </c>
      <c r="BQ203" s="1">
        <v>7693384</v>
      </c>
      <c r="BR203" s="1">
        <v>7866007</v>
      </c>
      <c r="BS203" s="1">
        <v>7965000</v>
      </c>
      <c r="BT203" s="1">
        <v>7847935</v>
      </c>
      <c r="BU203" s="1">
        <v>8397175</v>
      </c>
      <c r="BV203" s="1">
        <v>0</v>
      </c>
      <c r="BW203" s="1">
        <v>0</v>
      </c>
      <c r="BX203" s="1">
        <v>0</v>
      </c>
      <c r="BY203" s="1">
        <v>0</v>
      </c>
      <c r="BZ203" s="1">
        <v>0</v>
      </c>
      <c r="CA203">
        <v>0</v>
      </c>
      <c r="CB203">
        <v>0</v>
      </c>
      <c r="CC203">
        <v>0</v>
      </c>
      <c r="CD203">
        <v>0</v>
      </c>
      <c r="CE203">
        <v>0</v>
      </c>
      <c r="CF203">
        <v>0</v>
      </c>
      <c r="CG203">
        <v>0</v>
      </c>
      <c r="CH203">
        <v>0</v>
      </c>
      <c r="CI203">
        <v>0</v>
      </c>
      <c r="CJ203">
        <v>0</v>
      </c>
      <c r="CK203">
        <v>0</v>
      </c>
      <c r="CL203">
        <v>0</v>
      </c>
      <c r="CM203">
        <v>0</v>
      </c>
      <c r="CN203">
        <v>0</v>
      </c>
      <c r="CO203">
        <v>0</v>
      </c>
      <c r="CP203">
        <v>0</v>
      </c>
      <c r="CQ203">
        <v>0</v>
      </c>
      <c r="CR203">
        <v>0</v>
      </c>
      <c r="CS203">
        <v>0</v>
      </c>
      <c r="CT203">
        <v>0</v>
      </c>
      <c r="CU203">
        <v>0</v>
      </c>
      <c r="CV203">
        <v>0</v>
      </c>
      <c r="CW203">
        <v>0</v>
      </c>
      <c r="CX203">
        <v>0</v>
      </c>
      <c r="CY203">
        <v>0</v>
      </c>
      <c r="CZ203">
        <v>0</v>
      </c>
      <c r="DA203">
        <v>0</v>
      </c>
      <c r="DB203">
        <v>0</v>
      </c>
      <c r="DC203">
        <v>0</v>
      </c>
      <c r="DD203">
        <v>0</v>
      </c>
      <c r="DE203">
        <v>0</v>
      </c>
      <c r="DF203">
        <v>0</v>
      </c>
      <c r="DG203">
        <v>0</v>
      </c>
      <c r="DH203">
        <v>0</v>
      </c>
      <c r="DI203">
        <v>0</v>
      </c>
      <c r="DJ203">
        <v>0</v>
      </c>
      <c r="DK203">
        <v>0</v>
      </c>
      <c r="DL203">
        <v>0</v>
      </c>
      <c r="DM203">
        <v>0</v>
      </c>
      <c r="DN203">
        <v>0</v>
      </c>
      <c r="DO203">
        <v>0</v>
      </c>
      <c r="DP203">
        <v>0</v>
      </c>
      <c r="DQ203">
        <v>0</v>
      </c>
      <c r="DR203">
        <v>0</v>
      </c>
      <c r="DS203">
        <v>0</v>
      </c>
      <c r="DT203">
        <v>0</v>
      </c>
      <c r="DU203">
        <v>0</v>
      </c>
      <c r="DV203">
        <v>0</v>
      </c>
      <c r="DW203">
        <v>0</v>
      </c>
      <c r="DX203">
        <v>0</v>
      </c>
      <c r="DY203">
        <v>0</v>
      </c>
      <c r="DZ203">
        <v>0</v>
      </c>
      <c r="EA203">
        <v>0</v>
      </c>
      <c r="EB203">
        <v>0</v>
      </c>
      <c r="EC203">
        <v>0</v>
      </c>
      <c r="ED203">
        <v>0</v>
      </c>
      <c r="EE203">
        <v>0</v>
      </c>
      <c r="EF203">
        <v>0</v>
      </c>
      <c r="EG203">
        <v>0</v>
      </c>
      <c r="EH203">
        <v>0</v>
      </c>
      <c r="EI203">
        <v>0</v>
      </c>
      <c r="EJ203">
        <v>0</v>
      </c>
      <c r="EK203">
        <v>0</v>
      </c>
      <c r="EL203">
        <v>0</v>
      </c>
      <c r="EM203">
        <v>0</v>
      </c>
      <c r="EN203">
        <v>0</v>
      </c>
      <c r="EO203">
        <v>0</v>
      </c>
      <c r="EP203">
        <v>0</v>
      </c>
      <c r="EQ203">
        <v>0</v>
      </c>
      <c r="ER203">
        <v>0</v>
      </c>
      <c r="ES203">
        <v>0</v>
      </c>
      <c r="ET203">
        <v>0</v>
      </c>
      <c r="EU203">
        <v>0</v>
      </c>
      <c r="EV203">
        <v>0</v>
      </c>
      <c r="EW203">
        <v>0</v>
      </c>
      <c r="EX203">
        <v>0</v>
      </c>
      <c r="EY203">
        <v>0</v>
      </c>
      <c r="EZ203">
        <v>0</v>
      </c>
      <c r="FA203">
        <v>0</v>
      </c>
      <c r="FB203">
        <v>0</v>
      </c>
      <c r="FC203">
        <v>0</v>
      </c>
      <c r="FD203">
        <v>0</v>
      </c>
      <c r="FE203">
        <v>0</v>
      </c>
      <c r="FF203">
        <v>0</v>
      </c>
      <c r="FG203">
        <v>0</v>
      </c>
      <c r="FH203">
        <v>0</v>
      </c>
      <c r="FI203">
        <v>0</v>
      </c>
    </row>
    <row r="204" spans="1:165" x14ac:dyDescent="0.25">
      <c r="A204">
        <v>1887</v>
      </c>
      <c r="B204">
        <v>999</v>
      </c>
      <c r="C204">
        <f t="shared" si="15"/>
        <v>299120648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8428381</v>
      </c>
      <c r="AX204">
        <v>8486362</v>
      </c>
      <c r="AY204">
        <v>8416783</v>
      </c>
      <c r="AZ204">
        <v>8090660</v>
      </c>
      <c r="BA204">
        <v>8103936</v>
      </c>
      <c r="BB204" s="1">
        <v>8246192</v>
      </c>
      <c r="BC204" s="1">
        <v>8502104</v>
      </c>
      <c r="BD204" s="1">
        <v>7996772</v>
      </c>
      <c r="BE204" s="1">
        <v>8205614</v>
      </c>
      <c r="BF204" s="1">
        <v>7916788</v>
      </c>
      <c r="BG204" s="1">
        <v>8106289</v>
      </c>
      <c r="BH204" s="1">
        <v>8624418</v>
      </c>
      <c r="BI204" s="1">
        <v>8974664</v>
      </c>
      <c r="BJ204" s="1">
        <v>9546200</v>
      </c>
      <c r="BK204" s="1">
        <v>9675333</v>
      </c>
      <c r="BL204" s="1">
        <v>9181691</v>
      </c>
      <c r="BM204" s="1">
        <v>9680083</v>
      </c>
      <c r="BN204" s="1">
        <v>9859163</v>
      </c>
      <c r="BO204" s="1">
        <v>9879215</v>
      </c>
      <c r="BP204" s="1">
        <v>10300000</v>
      </c>
      <c r="BQ204" s="1">
        <v>10700000</v>
      </c>
      <c r="BR204" s="1">
        <v>10900000</v>
      </c>
      <c r="BS204" s="1">
        <v>11100000</v>
      </c>
      <c r="BT204" s="1">
        <v>10900000</v>
      </c>
      <c r="BU204" s="1">
        <v>11700000</v>
      </c>
      <c r="BV204" s="1">
        <v>12300000</v>
      </c>
      <c r="BW204" s="1">
        <v>12900000</v>
      </c>
      <c r="BX204" s="1">
        <v>12900000</v>
      </c>
      <c r="BY204" s="1">
        <v>13600000</v>
      </c>
      <c r="BZ204" s="1">
        <v>15900000</v>
      </c>
      <c r="CA204" s="1">
        <v>0</v>
      </c>
      <c r="CB204" s="1">
        <v>0</v>
      </c>
      <c r="CC204" s="1">
        <v>0</v>
      </c>
      <c r="CD204" s="1">
        <v>0</v>
      </c>
      <c r="CE204" s="1">
        <v>0</v>
      </c>
      <c r="CF204">
        <v>0</v>
      </c>
      <c r="CG204">
        <v>0</v>
      </c>
      <c r="CH204">
        <v>0</v>
      </c>
      <c r="CI204">
        <v>0</v>
      </c>
      <c r="CJ204">
        <v>0</v>
      </c>
      <c r="CK204">
        <v>0</v>
      </c>
      <c r="CL204">
        <v>0</v>
      </c>
      <c r="CM204">
        <v>0</v>
      </c>
      <c r="CN204">
        <v>0</v>
      </c>
      <c r="CO204">
        <v>0</v>
      </c>
      <c r="CP204">
        <v>0</v>
      </c>
      <c r="CQ204">
        <v>0</v>
      </c>
      <c r="CR204">
        <v>0</v>
      </c>
      <c r="CS204">
        <v>0</v>
      </c>
      <c r="CT204">
        <v>0</v>
      </c>
      <c r="CU204">
        <v>0</v>
      </c>
      <c r="CV204">
        <v>0</v>
      </c>
      <c r="CW204">
        <v>0</v>
      </c>
      <c r="CX204">
        <v>0</v>
      </c>
      <c r="CY204">
        <v>0</v>
      </c>
      <c r="CZ204">
        <v>0</v>
      </c>
      <c r="DA204">
        <v>0</v>
      </c>
      <c r="DB204">
        <v>0</v>
      </c>
      <c r="DC204">
        <v>0</v>
      </c>
      <c r="DD204">
        <v>0</v>
      </c>
      <c r="DE204">
        <v>0</v>
      </c>
      <c r="DF204">
        <v>0</v>
      </c>
      <c r="DG204">
        <v>0</v>
      </c>
      <c r="DH204">
        <v>0</v>
      </c>
      <c r="DI204">
        <v>0</v>
      </c>
      <c r="DJ204">
        <v>0</v>
      </c>
      <c r="DK204">
        <v>0</v>
      </c>
      <c r="DL204">
        <v>0</v>
      </c>
      <c r="DM204">
        <v>0</v>
      </c>
      <c r="DN204">
        <v>0</v>
      </c>
      <c r="DO204">
        <v>0</v>
      </c>
      <c r="DP204">
        <v>0</v>
      </c>
      <c r="DQ204">
        <v>0</v>
      </c>
      <c r="DR204">
        <v>0</v>
      </c>
      <c r="DS204">
        <v>0</v>
      </c>
      <c r="DT204">
        <v>0</v>
      </c>
      <c r="DU204">
        <v>0</v>
      </c>
      <c r="DV204">
        <v>0</v>
      </c>
      <c r="DW204">
        <v>0</v>
      </c>
      <c r="DX204">
        <v>0</v>
      </c>
      <c r="DY204">
        <v>0</v>
      </c>
      <c r="DZ204">
        <v>0</v>
      </c>
      <c r="EA204">
        <v>0</v>
      </c>
      <c r="EB204">
        <v>0</v>
      </c>
      <c r="EC204">
        <v>0</v>
      </c>
      <c r="ED204">
        <v>0</v>
      </c>
      <c r="EE204">
        <v>0</v>
      </c>
      <c r="EF204">
        <v>0</v>
      </c>
      <c r="EG204">
        <v>0</v>
      </c>
      <c r="EH204">
        <v>0</v>
      </c>
      <c r="EI204">
        <v>0</v>
      </c>
      <c r="EJ204">
        <v>0</v>
      </c>
      <c r="EK204">
        <v>0</v>
      </c>
      <c r="EL204">
        <v>0</v>
      </c>
      <c r="EM204">
        <v>0</v>
      </c>
      <c r="EN204">
        <v>0</v>
      </c>
      <c r="EO204">
        <v>0</v>
      </c>
      <c r="EP204">
        <v>0</v>
      </c>
      <c r="EQ204">
        <v>0</v>
      </c>
      <c r="ER204">
        <v>0</v>
      </c>
      <c r="ES204">
        <v>0</v>
      </c>
      <c r="ET204">
        <v>0</v>
      </c>
      <c r="EU204">
        <v>0</v>
      </c>
      <c r="EV204">
        <v>0</v>
      </c>
      <c r="EW204">
        <v>0</v>
      </c>
      <c r="EX204">
        <v>0</v>
      </c>
      <c r="EY204">
        <v>0</v>
      </c>
      <c r="EZ204">
        <v>0</v>
      </c>
      <c r="FA204">
        <v>0</v>
      </c>
      <c r="FB204">
        <v>0</v>
      </c>
      <c r="FC204">
        <v>0</v>
      </c>
      <c r="FD204">
        <v>0</v>
      </c>
      <c r="FE204">
        <v>0</v>
      </c>
      <c r="FF204">
        <v>0</v>
      </c>
      <c r="FG204">
        <v>0</v>
      </c>
      <c r="FH204">
        <v>0</v>
      </c>
      <c r="FI204">
        <v>0</v>
      </c>
    </row>
    <row r="205" spans="1:165" x14ac:dyDescent="0.25">
      <c r="A205">
        <v>1892</v>
      </c>
      <c r="B205">
        <v>999</v>
      </c>
      <c r="C205">
        <f t="shared" si="15"/>
        <v>626400000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 s="1">
        <v>14100000</v>
      </c>
      <c r="BC205" s="1">
        <v>14500000</v>
      </c>
      <c r="BD205" s="1">
        <v>13600000</v>
      </c>
      <c r="BE205" s="1">
        <v>14000000</v>
      </c>
      <c r="BF205" s="1">
        <v>13500000</v>
      </c>
      <c r="BG205" s="1">
        <v>13800000</v>
      </c>
      <c r="BH205" s="1">
        <v>14700000</v>
      </c>
      <c r="BI205" s="1">
        <v>15300000</v>
      </c>
      <c r="BJ205" s="1">
        <v>16300000</v>
      </c>
      <c r="BK205" s="1">
        <v>16500000</v>
      </c>
      <c r="BL205" s="1">
        <v>15700000</v>
      </c>
      <c r="BM205" s="1">
        <v>16500000</v>
      </c>
      <c r="BN205" s="1">
        <v>16800000</v>
      </c>
      <c r="BO205" s="1">
        <v>16900000</v>
      </c>
      <c r="BP205" s="1">
        <v>17600000</v>
      </c>
      <c r="BQ205" s="1">
        <v>18300000</v>
      </c>
      <c r="BR205" s="1">
        <v>18700000</v>
      </c>
      <c r="BS205" s="1">
        <v>18900000</v>
      </c>
      <c r="BT205" s="1">
        <v>18600000</v>
      </c>
      <c r="BU205" s="1">
        <v>19900000</v>
      </c>
      <c r="BV205" s="1">
        <v>21000000</v>
      </c>
      <c r="BW205" s="1">
        <v>22100000</v>
      </c>
      <c r="BX205" s="1">
        <v>22000000</v>
      </c>
      <c r="BY205" s="1">
        <v>23200000</v>
      </c>
      <c r="BZ205" s="1">
        <v>27200000</v>
      </c>
      <c r="CA205" s="1">
        <v>30200000</v>
      </c>
      <c r="CB205" s="1">
        <v>32800000</v>
      </c>
      <c r="CC205" s="1">
        <v>35200000</v>
      </c>
      <c r="CD205" s="1">
        <v>39700000</v>
      </c>
      <c r="CE205" s="1">
        <v>48800000</v>
      </c>
      <c r="CF205" s="1">
        <v>0</v>
      </c>
      <c r="CG205" s="1">
        <v>0</v>
      </c>
      <c r="CH205" s="1">
        <v>0</v>
      </c>
      <c r="CI205" s="1">
        <v>0</v>
      </c>
      <c r="CJ205" s="1">
        <v>0</v>
      </c>
      <c r="CK205">
        <v>0</v>
      </c>
      <c r="CL205">
        <v>0</v>
      </c>
      <c r="CM205">
        <v>0</v>
      </c>
      <c r="CN205">
        <v>0</v>
      </c>
      <c r="CO205">
        <v>0</v>
      </c>
      <c r="CP205">
        <v>0</v>
      </c>
      <c r="CQ205">
        <v>0</v>
      </c>
      <c r="CR205">
        <v>0</v>
      </c>
      <c r="CS205">
        <v>0</v>
      </c>
      <c r="CT205">
        <v>0</v>
      </c>
      <c r="CU205">
        <v>0</v>
      </c>
      <c r="CV205">
        <v>0</v>
      </c>
      <c r="CW205">
        <v>0</v>
      </c>
      <c r="CX205">
        <v>0</v>
      </c>
      <c r="CY205">
        <v>0</v>
      </c>
      <c r="CZ205">
        <v>0</v>
      </c>
      <c r="DA205">
        <v>0</v>
      </c>
      <c r="DB205">
        <v>0</v>
      </c>
      <c r="DC205">
        <v>0</v>
      </c>
      <c r="DD205">
        <v>0</v>
      </c>
      <c r="DE205">
        <v>0</v>
      </c>
      <c r="DF205">
        <v>0</v>
      </c>
      <c r="DG205">
        <v>0</v>
      </c>
      <c r="DH205">
        <v>0</v>
      </c>
      <c r="DI205">
        <v>0</v>
      </c>
      <c r="DJ205">
        <v>0</v>
      </c>
      <c r="DK205">
        <v>0</v>
      </c>
      <c r="DL205">
        <v>0</v>
      </c>
      <c r="DM205">
        <v>0</v>
      </c>
      <c r="DN205">
        <v>0</v>
      </c>
      <c r="DO205">
        <v>0</v>
      </c>
      <c r="DP205">
        <v>0</v>
      </c>
      <c r="DQ205">
        <v>0</v>
      </c>
      <c r="DR205">
        <v>0</v>
      </c>
      <c r="DS205">
        <v>0</v>
      </c>
      <c r="DT205">
        <v>0</v>
      </c>
      <c r="DU205">
        <v>0</v>
      </c>
      <c r="DV205">
        <v>0</v>
      </c>
      <c r="DW205">
        <v>0</v>
      </c>
      <c r="DX205">
        <v>0</v>
      </c>
      <c r="DY205">
        <v>0</v>
      </c>
      <c r="DZ205">
        <v>0</v>
      </c>
      <c r="EA205">
        <v>0</v>
      </c>
      <c r="EB205">
        <v>0</v>
      </c>
      <c r="EC205">
        <v>0</v>
      </c>
      <c r="ED205">
        <v>0</v>
      </c>
      <c r="EE205">
        <v>0</v>
      </c>
      <c r="EF205">
        <v>0</v>
      </c>
      <c r="EG205">
        <v>0</v>
      </c>
      <c r="EH205">
        <v>0</v>
      </c>
      <c r="EI205">
        <v>0</v>
      </c>
      <c r="EJ205">
        <v>0</v>
      </c>
      <c r="EK205">
        <v>0</v>
      </c>
      <c r="EL205">
        <v>0</v>
      </c>
      <c r="EM205">
        <v>0</v>
      </c>
      <c r="EN205">
        <v>0</v>
      </c>
      <c r="EO205">
        <v>0</v>
      </c>
      <c r="EP205">
        <v>0</v>
      </c>
      <c r="EQ205">
        <v>0</v>
      </c>
      <c r="ER205">
        <v>0</v>
      </c>
      <c r="ES205">
        <v>0</v>
      </c>
      <c r="ET205">
        <v>0</v>
      </c>
      <c r="EU205">
        <v>0</v>
      </c>
      <c r="EV205">
        <v>0</v>
      </c>
      <c r="EW205">
        <v>0</v>
      </c>
      <c r="EX205">
        <v>0</v>
      </c>
      <c r="EY205">
        <v>0</v>
      </c>
      <c r="EZ205">
        <v>0</v>
      </c>
      <c r="FA205">
        <v>0</v>
      </c>
      <c r="FB205">
        <v>0</v>
      </c>
      <c r="FC205">
        <v>0</v>
      </c>
      <c r="FD205">
        <v>0</v>
      </c>
      <c r="FE205">
        <v>0</v>
      </c>
      <c r="FF205">
        <v>0</v>
      </c>
      <c r="FG205">
        <v>0</v>
      </c>
      <c r="FH205">
        <v>0</v>
      </c>
      <c r="FI205">
        <v>0</v>
      </c>
    </row>
    <row r="206" spans="1:165" x14ac:dyDescent="0.25">
      <c r="A206">
        <v>1897</v>
      </c>
      <c r="B206">
        <v>999</v>
      </c>
      <c r="C206">
        <f t="shared" si="15"/>
        <v>462671127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7590114</v>
      </c>
      <c r="BH206">
        <v>8075251</v>
      </c>
      <c r="BI206">
        <v>8403194</v>
      </c>
      <c r="BJ206">
        <v>8938337</v>
      </c>
      <c r="BK206">
        <v>9059248</v>
      </c>
      <c r="BL206" s="1">
        <v>8597039</v>
      </c>
      <c r="BM206" s="1">
        <v>9063695</v>
      </c>
      <c r="BN206" s="1">
        <v>9231373</v>
      </c>
      <c r="BO206" s="1">
        <v>9250148</v>
      </c>
      <c r="BP206" s="1">
        <v>9662728</v>
      </c>
      <c r="BQ206" s="1">
        <v>10000000</v>
      </c>
      <c r="BR206" s="1">
        <v>10200000</v>
      </c>
      <c r="BS206" s="1">
        <v>10400000</v>
      </c>
      <c r="BT206" s="1">
        <v>10200000</v>
      </c>
      <c r="BU206" s="1">
        <v>10900000</v>
      </c>
      <c r="BV206" s="1">
        <v>11500000</v>
      </c>
      <c r="BW206" s="1">
        <v>12100000</v>
      </c>
      <c r="BX206" s="1">
        <v>12100000</v>
      </c>
      <c r="BY206" s="1">
        <v>12700000</v>
      </c>
      <c r="BZ206" s="1">
        <v>14900000</v>
      </c>
      <c r="CA206" s="1">
        <v>16600000</v>
      </c>
      <c r="CB206" s="1">
        <v>18000000</v>
      </c>
      <c r="CC206" s="1">
        <v>19300000</v>
      </c>
      <c r="CD206" s="1">
        <v>21800000</v>
      </c>
      <c r="CE206" s="1">
        <v>26800000</v>
      </c>
      <c r="CF206" s="1">
        <v>24800000</v>
      </c>
      <c r="CG206" s="1">
        <v>25900000</v>
      </c>
      <c r="CH206" s="1">
        <v>30300000</v>
      </c>
      <c r="CI206" s="1">
        <v>37500000</v>
      </c>
      <c r="CJ206" s="1">
        <v>38800000</v>
      </c>
      <c r="CK206" s="1">
        <v>0</v>
      </c>
      <c r="CL206" s="1">
        <v>0</v>
      </c>
      <c r="CM206" s="1">
        <v>0</v>
      </c>
      <c r="CN206" s="1">
        <v>0</v>
      </c>
      <c r="CO206" s="1">
        <v>0</v>
      </c>
      <c r="CP206">
        <v>0</v>
      </c>
      <c r="CQ206">
        <v>0</v>
      </c>
      <c r="CR206">
        <v>0</v>
      </c>
      <c r="CS206">
        <v>0</v>
      </c>
      <c r="CT206">
        <v>0</v>
      </c>
      <c r="CU206">
        <v>0</v>
      </c>
      <c r="CV206">
        <v>0</v>
      </c>
      <c r="CW206">
        <v>0</v>
      </c>
      <c r="CX206">
        <v>0</v>
      </c>
      <c r="CY206">
        <v>0</v>
      </c>
      <c r="CZ206">
        <v>0</v>
      </c>
      <c r="DA206">
        <v>0</v>
      </c>
      <c r="DB206">
        <v>0</v>
      </c>
      <c r="DC206">
        <v>0</v>
      </c>
      <c r="DD206">
        <v>0</v>
      </c>
      <c r="DE206">
        <v>0</v>
      </c>
      <c r="DF206">
        <v>0</v>
      </c>
      <c r="DG206">
        <v>0</v>
      </c>
      <c r="DH206">
        <v>0</v>
      </c>
      <c r="DI206">
        <v>0</v>
      </c>
      <c r="DJ206">
        <v>0</v>
      </c>
      <c r="DK206">
        <v>0</v>
      </c>
      <c r="DL206">
        <v>0</v>
      </c>
      <c r="DM206">
        <v>0</v>
      </c>
      <c r="DN206">
        <v>0</v>
      </c>
      <c r="DO206">
        <v>0</v>
      </c>
      <c r="DP206">
        <v>0</v>
      </c>
      <c r="DQ206">
        <v>0</v>
      </c>
      <c r="DR206">
        <v>0</v>
      </c>
      <c r="DS206">
        <v>0</v>
      </c>
      <c r="DT206">
        <v>0</v>
      </c>
      <c r="DU206">
        <v>0</v>
      </c>
      <c r="DV206">
        <v>0</v>
      </c>
      <c r="DW206">
        <v>0</v>
      </c>
      <c r="DX206">
        <v>0</v>
      </c>
      <c r="DY206">
        <v>0</v>
      </c>
      <c r="DZ206">
        <v>0</v>
      </c>
      <c r="EA206">
        <v>0</v>
      </c>
      <c r="EB206">
        <v>0</v>
      </c>
      <c r="EC206">
        <v>0</v>
      </c>
      <c r="ED206">
        <v>0</v>
      </c>
      <c r="EE206">
        <v>0</v>
      </c>
      <c r="EF206">
        <v>0</v>
      </c>
      <c r="EG206">
        <v>0</v>
      </c>
      <c r="EH206">
        <v>0</v>
      </c>
      <c r="EI206">
        <v>0</v>
      </c>
      <c r="EJ206">
        <v>0</v>
      </c>
      <c r="EK206">
        <v>0</v>
      </c>
      <c r="EL206">
        <v>0</v>
      </c>
      <c r="EM206">
        <v>0</v>
      </c>
      <c r="EN206">
        <v>0</v>
      </c>
      <c r="EO206">
        <v>0</v>
      </c>
      <c r="EP206">
        <v>0</v>
      </c>
      <c r="EQ206">
        <v>0</v>
      </c>
      <c r="ER206">
        <v>0</v>
      </c>
      <c r="ES206">
        <v>0</v>
      </c>
      <c r="ET206">
        <v>0</v>
      </c>
      <c r="EU206">
        <v>0</v>
      </c>
      <c r="EV206">
        <v>0</v>
      </c>
      <c r="EW206">
        <v>0</v>
      </c>
      <c r="EX206">
        <v>0</v>
      </c>
      <c r="EY206">
        <v>0</v>
      </c>
      <c r="EZ206">
        <v>0</v>
      </c>
      <c r="FA206">
        <v>0</v>
      </c>
      <c r="FB206">
        <v>0</v>
      </c>
      <c r="FC206">
        <v>0</v>
      </c>
      <c r="FD206">
        <v>0</v>
      </c>
      <c r="FE206">
        <v>0</v>
      </c>
      <c r="FF206">
        <v>0</v>
      </c>
      <c r="FG206">
        <v>0</v>
      </c>
      <c r="FH206">
        <v>0</v>
      </c>
      <c r="FI206">
        <v>0</v>
      </c>
    </row>
    <row r="207" spans="1:165" x14ac:dyDescent="0.25">
      <c r="A207">
        <v>1902</v>
      </c>
      <c r="B207">
        <v>999</v>
      </c>
      <c r="C207">
        <f t="shared" si="15"/>
        <v>763300000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  <c r="BI207">
        <v>0</v>
      </c>
      <c r="BJ207">
        <v>0</v>
      </c>
      <c r="BK207">
        <v>0</v>
      </c>
      <c r="BL207" s="1">
        <v>10300000</v>
      </c>
      <c r="BM207" s="1">
        <v>10900000</v>
      </c>
      <c r="BN207" s="1">
        <v>11100000</v>
      </c>
      <c r="BO207" s="1">
        <v>11100000</v>
      </c>
      <c r="BP207" s="1">
        <v>11600000</v>
      </c>
      <c r="BQ207" s="1">
        <v>12000000</v>
      </c>
      <c r="BR207" s="1">
        <v>12300000</v>
      </c>
      <c r="BS207" s="1">
        <v>12400000</v>
      </c>
      <c r="BT207" s="1">
        <v>12300000</v>
      </c>
      <c r="BU207" s="1">
        <v>13100000</v>
      </c>
      <c r="BV207" s="1">
        <v>13800000</v>
      </c>
      <c r="BW207" s="1">
        <v>14500000</v>
      </c>
      <c r="BX207" s="1">
        <v>14500000</v>
      </c>
      <c r="BY207" s="1">
        <v>15300000</v>
      </c>
      <c r="BZ207" s="1">
        <v>17900000</v>
      </c>
      <c r="CA207" s="1">
        <v>19900000</v>
      </c>
      <c r="CB207" s="1">
        <v>21600000</v>
      </c>
      <c r="CC207" s="1">
        <v>23200000</v>
      </c>
      <c r="CD207" s="1">
        <v>26200000</v>
      </c>
      <c r="CE207" s="1">
        <v>32100000</v>
      </c>
      <c r="CF207" s="1">
        <v>29700000</v>
      </c>
      <c r="CG207" s="1">
        <v>31100000</v>
      </c>
      <c r="CH207" s="1">
        <v>36400000</v>
      </c>
      <c r="CI207" s="1">
        <v>45000000</v>
      </c>
      <c r="CJ207" s="1">
        <v>46500000</v>
      </c>
      <c r="CK207" s="1">
        <v>47000000</v>
      </c>
      <c r="CL207" s="1">
        <v>48400000</v>
      </c>
      <c r="CM207" s="1">
        <v>50900000</v>
      </c>
      <c r="CN207" s="1">
        <v>53300000</v>
      </c>
      <c r="CO207" s="1">
        <v>58900000</v>
      </c>
      <c r="CP207" s="1">
        <v>0</v>
      </c>
      <c r="CQ207" s="1">
        <v>0</v>
      </c>
      <c r="CR207" s="1">
        <v>0</v>
      </c>
      <c r="CS207" s="1">
        <v>0</v>
      </c>
      <c r="CT207" s="1">
        <v>0</v>
      </c>
      <c r="CU207">
        <v>0</v>
      </c>
      <c r="CV207">
        <v>0</v>
      </c>
      <c r="CW207">
        <v>0</v>
      </c>
      <c r="CX207">
        <v>0</v>
      </c>
      <c r="CY207">
        <v>0</v>
      </c>
      <c r="CZ207">
        <v>0</v>
      </c>
      <c r="DA207">
        <v>0</v>
      </c>
      <c r="DB207">
        <v>0</v>
      </c>
      <c r="DC207">
        <v>0</v>
      </c>
      <c r="DD207">
        <v>0</v>
      </c>
      <c r="DE207">
        <v>0</v>
      </c>
      <c r="DF207" s="1">
        <v>0</v>
      </c>
      <c r="DG207">
        <v>0</v>
      </c>
      <c r="DH207">
        <v>0</v>
      </c>
      <c r="DI207">
        <v>0</v>
      </c>
      <c r="DJ207">
        <v>0</v>
      </c>
      <c r="DK207">
        <v>0</v>
      </c>
      <c r="DL207">
        <v>0</v>
      </c>
      <c r="DM207">
        <v>0</v>
      </c>
      <c r="DN207">
        <v>0</v>
      </c>
      <c r="DO207">
        <v>0</v>
      </c>
      <c r="DP207">
        <v>0</v>
      </c>
      <c r="DQ207">
        <v>0</v>
      </c>
      <c r="DR207">
        <v>0</v>
      </c>
      <c r="DS207">
        <v>0</v>
      </c>
      <c r="DT207">
        <v>0</v>
      </c>
      <c r="DU207">
        <v>0</v>
      </c>
      <c r="DV207">
        <v>0</v>
      </c>
      <c r="DW207">
        <v>0</v>
      </c>
      <c r="DX207">
        <v>0</v>
      </c>
      <c r="DY207">
        <v>0</v>
      </c>
      <c r="DZ207">
        <v>0</v>
      </c>
      <c r="EA207">
        <v>0</v>
      </c>
      <c r="EB207">
        <v>0</v>
      </c>
      <c r="EC207">
        <v>0</v>
      </c>
      <c r="ED207">
        <v>0</v>
      </c>
      <c r="EE207">
        <v>0</v>
      </c>
      <c r="EF207">
        <v>0</v>
      </c>
      <c r="EG207">
        <v>0</v>
      </c>
      <c r="EH207">
        <v>0</v>
      </c>
      <c r="EI207">
        <v>0</v>
      </c>
      <c r="EJ207">
        <v>0</v>
      </c>
      <c r="EK207">
        <v>0</v>
      </c>
      <c r="EL207">
        <v>0</v>
      </c>
      <c r="EM207">
        <v>0</v>
      </c>
      <c r="EN207">
        <v>0</v>
      </c>
      <c r="EO207">
        <v>0</v>
      </c>
      <c r="EP207">
        <v>0</v>
      </c>
      <c r="EQ207">
        <v>0</v>
      </c>
      <c r="ER207">
        <v>0</v>
      </c>
      <c r="ES207">
        <v>0</v>
      </c>
      <c r="ET207">
        <v>0</v>
      </c>
      <c r="EU207">
        <v>0</v>
      </c>
      <c r="EV207">
        <v>0</v>
      </c>
      <c r="EW207">
        <v>0</v>
      </c>
      <c r="EX207">
        <v>0</v>
      </c>
      <c r="EY207">
        <v>0</v>
      </c>
      <c r="EZ207">
        <v>0</v>
      </c>
      <c r="FA207">
        <v>0</v>
      </c>
      <c r="FB207">
        <v>0</v>
      </c>
      <c r="FC207">
        <v>0</v>
      </c>
      <c r="FD207">
        <v>0</v>
      </c>
      <c r="FE207">
        <v>0</v>
      </c>
      <c r="FF207">
        <v>0</v>
      </c>
      <c r="FG207">
        <v>0</v>
      </c>
      <c r="FH207">
        <v>0</v>
      </c>
      <c r="FI207">
        <v>0</v>
      </c>
    </row>
    <row r="208" spans="1:165" x14ac:dyDescent="0.25">
      <c r="A208">
        <v>1907</v>
      </c>
      <c r="B208">
        <v>999</v>
      </c>
      <c r="C208">
        <f t="shared" si="15"/>
        <v>1024500000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  <c r="BI208">
        <v>0</v>
      </c>
      <c r="BJ208">
        <v>0</v>
      </c>
      <c r="BK208">
        <v>0</v>
      </c>
      <c r="BL208">
        <v>0</v>
      </c>
      <c r="BM208">
        <v>0</v>
      </c>
      <c r="BN208">
        <v>0</v>
      </c>
      <c r="BO208">
        <v>0</v>
      </c>
      <c r="BP208">
        <v>0</v>
      </c>
      <c r="BQ208" s="1">
        <v>12500000</v>
      </c>
      <c r="BR208" s="1">
        <v>12800000</v>
      </c>
      <c r="BS208" s="1">
        <v>13000000</v>
      </c>
      <c r="BT208" s="1">
        <v>12800000</v>
      </c>
      <c r="BU208" s="1">
        <v>13700000</v>
      </c>
      <c r="BV208" s="1">
        <v>14400000</v>
      </c>
      <c r="BW208" s="1">
        <v>15100000</v>
      </c>
      <c r="BX208" s="1">
        <v>15100000</v>
      </c>
      <c r="BY208" s="1">
        <v>15900000</v>
      </c>
      <c r="BZ208" s="1">
        <v>18600000</v>
      </c>
      <c r="CA208" s="1">
        <v>20700000</v>
      </c>
      <c r="CB208" s="1">
        <v>22500000</v>
      </c>
      <c r="CC208" s="1">
        <v>24200000</v>
      </c>
      <c r="CD208" s="1">
        <v>27300000</v>
      </c>
      <c r="CE208" s="1">
        <v>33500000</v>
      </c>
      <c r="CF208" s="1">
        <v>31000000</v>
      </c>
      <c r="CG208" s="1">
        <v>32400000</v>
      </c>
      <c r="CH208" s="1">
        <v>37900000</v>
      </c>
      <c r="CI208" s="1">
        <v>46900000</v>
      </c>
      <c r="CJ208" s="1">
        <v>48500000</v>
      </c>
      <c r="CK208" s="1">
        <v>49000000</v>
      </c>
      <c r="CL208" s="1">
        <v>50500000</v>
      </c>
      <c r="CM208" s="1">
        <v>53100000</v>
      </c>
      <c r="CN208" s="1">
        <v>55500000</v>
      </c>
      <c r="CO208" s="1">
        <v>61400000</v>
      </c>
      <c r="CP208" s="1">
        <v>65900000</v>
      </c>
      <c r="CQ208" s="1">
        <v>59000000</v>
      </c>
      <c r="CR208" s="1">
        <v>56500000</v>
      </c>
      <c r="CS208" s="1">
        <v>53500000</v>
      </c>
      <c r="CT208" s="1">
        <v>51300000</v>
      </c>
      <c r="CU208" s="1">
        <v>0</v>
      </c>
      <c r="CV208" s="1">
        <v>0</v>
      </c>
      <c r="CW208" s="1">
        <v>0</v>
      </c>
      <c r="CX208" s="1">
        <v>0</v>
      </c>
      <c r="CY208" s="1">
        <v>0</v>
      </c>
      <c r="CZ208">
        <v>0</v>
      </c>
      <c r="DA208">
        <v>0</v>
      </c>
      <c r="DB208">
        <v>0</v>
      </c>
      <c r="DC208">
        <v>0</v>
      </c>
      <c r="DD208">
        <v>0</v>
      </c>
      <c r="DE208">
        <v>0</v>
      </c>
      <c r="DF208" s="1">
        <v>0</v>
      </c>
      <c r="DG208" s="1">
        <v>0</v>
      </c>
      <c r="DH208" s="1">
        <v>0</v>
      </c>
      <c r="DI208" s="1">
        <v>0</v>
      </c>
      <c r="DJ208" s="1">
        <v>0</v>
      </c>
      <c r="DK208" s="1">
        <v>0</v>
      </c>
      <c r="DL208">
        <v>0</v>
      </c>
      <c r="DM208">
        <v>0</v>
      </c>
      <c r="DN208">
        <v>0</v>
      </c>
      <c r="DO208">
        <v>0</v>
      </c>
      <c r="DP208">
        <v>0</v>
      </c>
      <c r="DQ208">
        <v>0</v>
      </c>
      <c r="DR208">
        <v>0</v>
      </c>
      <c r="DS208">
        <v>0</v>
      </c>
      <c r="DT208">
        <v>0</v>
      </c>
      <c r="DU208">
        <v>0</v>
      </c>
      <c r="DV208">
        <v>0</v>
      </c>
      <c r="DW208">
        <v>0</v>
      </c>
      <c r="DX208">
        <v>0</v>
      </c>
      <c r="DY208">
        <v>0</v>
      </c>
      <c r="DZ208">
        <v>0</v>
      </c>
      <c r="EA208">
        <v>0</v>
      </c>
      <c r="EB208">
        <v>0</v>
      </c>
      <c r="EC208">
        <v>0</v>
      </c>
      <c r="ED208">
        <v>0</v>
      </c>
      <c r="EE208">
        <v>0</v>
      </c>
      <c r="EF208">
        <v>0</v>
      </c>
      <c r="EG208">
        <v>0</v>
      </c>
      <c r="EH208">
        <v>0</v>
      </c>
      <c r="EI208">
        <v>0</v>
      </c>
      <c r="EJ208">
        <v>0</v>
      </c>
      <c r="EK208">
        <v>0</v>
      </c>
      <c r="EL208">
        <v>0</v>
      </c>
      <c r="EM208">
        <v>0</v>
      </c>
      <c r="EN208">
        <v>0</v>
      </c>
      <c r="EO208">
        <v>0</v>
      </c>
      <c r="EP208">
        <v>0</v>
      </c>
      <c r="EQ208">
        <v>0</v>
      </c>
      <c r="ER208">
        <v>0</v>
      </c>
      <c r="ES208">
        <v>0</v>
      </c>
      <c r="ET208">
        <v>0</v>
      </c>
      <c r="EU208">
        <v>0</v>
      </c>
      <c r="EV208">
        <v>0</v>
      </c>
      <c r="EW208">
        <v>0</v>
      </c>
      <c r="EX208">
        <v>0</v>
      </c>
      <c r="EY208">
        <v>0</v>
      </c>
      <c r="EZ208">
        <v>0</v>
      </c>
      <c r="FA208">
        <v>0</v>
      </c>
      <c r="FB208">
        <v>0</v>
      </c>
      <c r="FC208">
        <v>0</v>
      </c>
      <c r="FD208">
        <v>0</v>
      </c>
      <c r="FE208">
        <v>0</v>
      </c>
      <c r="FF208">
        <v>0</v>
      </c>
      <c r="FG208">
        <v>0</v>
      </c>
      <c r="FH208">
        <v>0</v>
      </c>
      <c r="FI208">
        <v>0</v>
      </c>
    </row>
    <row r="209" spans="1:165" x14ac:dyDescent="0.25">
      <c r="A209">
        <v>1912</v>
      </c>
      <c r="B209">
        <v>999</v>
      </c>
      <c r="C209">
        <f t="shared" si="15"/>
        <v>952900000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0</v>
      </c>
      <c r="BI209">
        <v>0</v>
      </c>
      <c r="BJ209">
        <v>0</v>
      </c>
      <c r="BK209">
        <v>0</v>
      </c>
      <c r="BL209">
        <v>0</v>
      </c>
      <c r="BM209">
        <v>0</v>
      </c>
      <c r="BN209">
        <v>0</v>
      </c>
      <c r="BO209">
        <v>0</v>
      </c>
      <c r="BP209">
        <v>0</v>
      </c>
      <c r="BQ209">
        <v>0</v>
      </c>
      <c r="BR209">
        <v>0</v>
      </c>
      <c r="BS209">
        <v>0</v>
      </c>
      <c r="BT209">
        <v>0</v>
      </c>
      <c r="BU209">
        <v>0</v>
      </c>
      <c r="BV209" s="1">
        <v>11400000</v>
      </c>
      <c r="BW209" s="1">
        <v>12000000</v>
      </c>
      <c r="BX209" s="1">
        <v>11900000</v>
      </c>
      <c r="BY209" s="1">
        <v>12600000</v>
      </c>
      <c r="BZ209" s="1">
        <v>14700000</v>
      </c>
      <c r="CA209" s="1">
        <v>16400000</v>
      </c>
      <c r="CB209" s="1">
        <v>17700000</v>
      </c>
      <c r="CC209" s="1">
        <v>19100000</v>
      </c>
      <c r="CD209" s="1">
        <v>21500000</v>
      </c>
      <c r="CE209" s="1">
        <v>26500000</v>
      </c>
      <c r="CF209" s="1">
        <v>24500000</v>
      </c>
      <c r="CG209" s="1">
        <v>25600000</v>
      </c>
      <c r="CH209" s="1">
        <v>30000000</v>
      </c>
      <c r="CI209" s="1">
        <v>37100000</v>
      </c>
      <c r="CJ209" s="1">
        <v>38300000</v>
      </c>
      <c r="CK209" s="1">
        <v>38800000</v>
      </c>
      <c r="CL209" s="1">
        <v>39900000</v>
      </c>
      <c r="CM209" s="1">
        <v>42000000</v>
      </c>
      <c r="CN209" s="1">
        <v>43900000</v>
      </c>
      <c r="CO209" s="1">
        <v>48500000</v>
      </c>
      <c r="CP209" s="1">
        <v>52100000</v>
      </c>
      <c r="CQ209" s="1">
        <v>46700000</v>
      </c>
      <c r="CR209" s="1">
        <v>44700000</v>
      </c>
      <c r="CS209" s="1">
        <v>42300000</v>
      </c>
      <c r="CT209" s="1">
        <v>40600000</v>
      </c>
      <c r="CU209" s="1">
        <v>39300000</v>
      </c>
      <c r="CV209" s="1">
        <v>40900000</v>
      </c>
      <c r="CW209" s="1">
        <v>41400000</v>
      </c>
      <c r="CX209" s="1">
        <v>38900000</v>
      </c>
      <c r="CY209" s="1">
        <v>33600000</v>
      </c>
      <c r="CZ209" s="1">
        <v>0</v>
      </c>
      <c r="DA209" s="1">
        <v>0</v>
      </c>
      <c r="DB209" s="1">
        <v>0</v>
      </c>
      <c r="DC209" s="1">
        <v>0</v>
      </c>
      <c r="DD209" s="1">
        <v>0</v>
      </c>
      <c r="DE209" s="1">
        <v>0</v>
      </c>
      <c r="DF209" s="1">
        <v>0</v>
      </c>
      <c r="DG209" s="1">
        <v>0</v>
      </c>
      <c r="DH209" s="1">
        <v>0</v>
      </c>
      <c r="DI209" s="1">
        <v>0</v>
      </c>
      <c r="DJ209" s="1">
        <v>0</v>
      </c>
      <c r="DK209" s="1">
        <v>0</v>
      </c>
      <c r="DL209" s="1">
        <v>0</v>
      </c>
      <c r="DM209" s="1">
        <v>0</v>
      </c>
      <c r="DN209" s="1">
        <v>0</v>
      </c>
      <c r="DO209" s="1">
        <v>0</v>
      </c>
      <c r="DP209" s="1">
        <v>0</v>
      </c>
      <c r="DQ209" s="1">
        <v>0</v>
      </c>
      <c r="DR209" s="1">
        <v>0</v>
      </c>
      <c r="DS209" s="1">
        <v>0</v>
      </c>
      <c r="DT209" s="1">
        <v>0</v>
      </c>
      <c r="DU209" s="1">
        <v>0</v>
      </c>
      <c r="DV209">
        <v>0</v>
      </c>
      <c r="DW209">
        <v>0</v>
      </c>
      <c r="DX209">
        <v>0</v>
      </c>
      <c r="DY209">
        <v>0</v>
      </c>
      <c r="DZ209">
        <v>0</v>
      </c>
      <c r="EA209">
        <v>0</v>
      </c>
      <c r="EB209">
        <v>0</v>
      </c>
      <c r="EC209">
        <v>0</v>
      </c>
      <c r="ED209">
        <v>0</v>
      </c>
      <c r="EE209">
        <v>0</v>
      </c>
      <c r="EF209">
        <v>0</v>
      </c>
      <c r="EG209">
        <v>0</v>
      </c>
      <c r="EH209">
        <v>0</v>
      </c>
      <c r="EI209">
        <v>0</v>
      </c>
      <c r="EJ209">
        <v>0</v>
      </c>
      <c r="EK209">
        <v>0</v>
      </c>
      <c r="EL209">
        <v>0</v>
      </c>
      <c r="EM209">
        <v>0</v>
      </c>
      <c r="EN209">
        <v>0</v>
      </c>
      <c r="EO209">
        <v>0</v>
      </c>
      <c r="EP209">
        <v>0</v>
      </c>
      <c r="EQ209">
        <v>0</v>
      </c>
      <c r="ER209">
        <v>0</v>
      </c>
      <c r="ES209">
        <v>0</v>
      </c>
      <c r="ET209">
        <v>0</v>
      </c>
      <c r="EU209">
        <v>0</v>
      </c>
      <c r="EV209">
        <v>0</v>
      </c>
      <c r="EW209">
        <v>0</v>
      </c>
      <c r="EX209">
        <v>0</v>
      </c>
      <c r="EY209">
        <v>0</v>
      </c>
      <c r="EZ209">
        <v>0</v>
      </c>
      <c r="FA209">
        <v>0</v>
      </c>
      <c r="FB209">
        <v>0</v>
      </c>
      <c r="FC209">
        <v>0</v>
      </c>
      <c r="FD209">
        <v>0</v>
      </c>
      <c r="FE209">
        <v>0</v>
      </c>
      <c r="FF209">
        <v>0</v>
      </c>
      <c r="FG209">
        <v>0</v>
      </c>
      <c r="FH209">
        <v>0</v>
      </c>
      <c r="FI209">
        <v>0</v>
      </c>
    </row>
    <row r="210" spans="1:165" x14ac:dyDescent="0.25">
      <c r="A210">
        <v>1922</v>
      </c>
      <c r="B210">
        <v>999</v>
      </c>
      <c r="C210">
        <f t="shared" si="15"/>
        <v>1544200000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  <c r="BI210">
        <v>0</v>
      </c>
      <c r="BJ210">
        <v>0</v>
      </c>
      <c r="BK210">
        <v>0</v>
      </c>
      <c r="BL210">
        <v>0</v>
      </c>
      <c r="BM210">
        <v>0</v>
      </c>
      <c r="BN210">
        <v>0</v>
      </c>
      <c r="BO210">
        <v>0</v>
      </c>
      <c r="BP210">
        <v>0</v>
      </c>
      <c r="BQ210">
        <v>0</v>
      </c>
      <c r="BR210">
        <v>0</v>
      </c>
      <c r="BS210">
        <v>0</v>
      </c>
      <c r="BT210">
        <v>0</v>
      </c>
      <c r="BU210">
        <v>0</v>
      </c>
      <c r="BV210">
        <v>0</v>
      </c>
      <c r="BW210">
        <v>0</v>
      </c>
      <c r="BX210">
        <v>0</v>
      </c>
      <c r="BY210">
        <v>0</v>
      </c>
      <c r="BZ210">
        <v>0</v>
      </c>
      <c r="CA210">
        <v>0</v>
      </c>
      <c r="CB210">
        <v>0</v>
      </c>
      <c r="CC210">
        <v>0</v>
      </c>
      <c r="CD210">
        <v>0</v>
      </c>
      <c r="CE210">
        <v>0</v>
      </c>
      <c r="CF210" s="1">
        <v>19300000</v>
      </c>
      <c r="CG210" s="1">
        <v>20200000</v>
      </c>
      <c r="CH210" s="1">
        <v>23700000</v>
      </c>
      <c r="CI210" s="1">
        <v>29300000</v>
      </c>
      <c r="CJ210" s="1">
        <v>30300000</v>
      </c>
      <c r="CK210" s="1">
        <v>30600000</v>
      </c>
      <c r="CL210" s="1">
        <v>31500000</v>
      </c>
      <c r="CM210" s="1">
        <v>33100000</v>
      </c>
      <c r="CN210" s="1">
        <v>34700000</v>
      </c>
      <c r="CO210" s="1">
        <v>38300000</v>
      </c>
      <c r="CP210" s="1">
        <v>41200000</v>
      </c>
      <c r="CQ210" s="1">
        <v>36800000</v>
      </c>
      <c r="CR210" s="1">
        <v>35300000</v>
      </c>
      <c r="CS210" s="1">
        <v>33400000</v>
      </c>
      <c r="CT210" s="1">
        <v>32100000</v>
      </c>
      <c r="CU210" s="1">
        <v>31100000</v>
      </c>
      <c r="CV210" s="1">
        <v>32300000</v>
      </c>
      <c r="CW210" s="1">
        <v>32700000</v>
      </c>
      <c r="CX210" s="1">
        <v>30700000</v>
      </c>
      <c r="CY210" s="1">
        <v>26500000</v>
      </c>
      <c r="CZ210" s="1">
        <v>36000000</v>
      </c>
      <c r="DA210" s="1">
        <v>42300000</v>
      </c>
      <c r="DB210" s="1">
        <v>44900000</v>
      </c>
      <c r="DC210" s="1">
        <v>44800000</v>
      </c>
      <c r="DD210" s="1">
        <v>53300000</v>
      </c>
      <c r="DE210" s="1">
        <v>77800000</v>
      </c>
      <c r="DF210" s="1">
        <v>107000000</v>
      </c>
      <c r="DG210" s="1">
        <v>137000000</v>
      </c>
      <c r="DH210" s="1">
        <v>167000000</v>
      </c>
      <c r="DI210" s="1">
        <v>211000000</v>
      </c>
      <c r="DJ210" s="1">
        <v>0</v>
      </c>
      <c r="DK210" s="1">
        <v>0</v>
      </c>
      <c r="DL210" s="1">
        <v>0</v>
      </c>
      <c r="DM210" s="1">
        <v>0</v>
      </c>
      <c r="DN210" s="1">
        <v>0</v>
      </c>
      <c r="DO210" s="1">
        <v>0</v>
      </c>
      <c r="DP210" s="1">
        <v>0</v>
      </c>
      <c r="DQ210" s="1">
        <v>0</v>
      </c>
      <c r="DR210" s="1">
        <v>0</v>
      </c>
      <c r="DS210" s="1">
        <v>0</v>
      </c>
      <c r="DT210" s="1">
        <v>0</v>
      </c>
      <c r="DU210" s="1">
        <v>0</v>
      </c>
      <c r="DV210" s="1">
        <v>0</v>
      </c>
      <c r="DW210" s="1">
        <v>0</v>
      </c>
      <c r="DX210" s="1">
        <v>0</v>
      </c>
      <c r="DY210" s="1">
        <v>0</v>
      </c>
      <c r="DZ210" s="1">
        <v>0</v>
      </c>
      <c r="EA210">
        <v>0</v>
      </c>
      <c r="EB210">
        <v>0</v>
      </c>
      <c r="EC210">
        <v>0</v>
      </c>
      <c r="ED210">
        <v>0</v>
      </c>
      <c r="EE210">
        <v>0</v>
      </c>
      <c r="EF210">
        <v>0</v>
      </c>
      <c r="EG210">
        <v>0</v>
      </c>
      <c r="EH210">
        <v>0</v>
      </c>
      <c r="EI210">
        <v>0</v>
      </c>
      <c r="EJ210">
        <v>0</v>
      </c>
      <c r="EK210">
        <v>0</v>
      </c>
      <c r="EL210">
        <v>0</v>
      </c>
      <c r="EM210">
        <v>0</v>
      </c>
      <c r="EN210">
        <v>0</v>
      </c>
      <c r="EO210">
        <v>0</v>
      </c>
      <c r="EP210">
        <v>0</v>
      </c>
      <c r="EQ210">
        <v>0</v>
      </c>
      <c r="ER210">
        <v>0</v>
      </c>
      <c r="ES210">
        <v>0</v>
      </c>
      <c r="ET210">
        <v>0</v>
      </c>
      <c r="EU210">
        <v>0</v>
      </c>
      <c r="EV210">
        <v>0</v>
      </c>
      <c r="EW210">
        <v>0</v>
      </c>
      <c r="EX210">
        <v>0</v>
      </c>
      <c r="EY210">
        <v>0</v>
      </c>
      <c r="EZ210">
        <v>0</v>
      </c>
      <c r="FA210">
        <v>0</v>
      </c>
      <c r="FB210">
        <v>0</v>
      </c>
      <c r="FC210">
        <v>0</v>
      </c>
      <c r="FD210">
        <v>0</v>
      </c>
      <c r="FE210">
        <v>0</v>
      </c>
      <c r="FF210">
        <v>0</v>
      </c>
      <c r="FG210">
        <v>0</v>
      </c>
      <c r="FH210">
        <v>0</v>
      </c>
      <c r="FI210">
        <v>0</v>
      </c>
    </row>
    <row r="211" spans="1:165" x14ac:dyDescent="0.25">
      <c r="A211">
        <v>1927</v>
      </c>
      <c r="B211">
        <v>999</v>
      </c>
      <c r="C211">
        <f t="shared" si="15"/>
        <v>2196800000</v>
      </c>
      <c r="D211">
        <v>0</v>
      </c>
      <c r="E211">
        <v>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0</v>
      </c>
      <c r="BI211">
        <v>0</v>
      </c>
      <c r="BJ211">
        <v>0</v>
      </c>
      <c r="BK211">
        <v>0</v>
      </c>
      <c r="BL211">
        <v>0</v>
      </c>
      <c r="BM211">
        <v>0</v>
      </c>
      <c r="BN211">
        <v>0</v>
      </c>
      <c r="BO211">
        <v>0</v>
      </c>
      <c r="BP211">
        <v>0</v>
      </c>
      <c r="BQ211">
        <v>0</v>
      </c>
      <c r="BR211">
        <v>0</v>
      </c>
      <c r="BS211">
        <v>0</v>
      </c>
      <c r="BT211">
        <v>0</v>
      </c>
      <c r="BU211">
        <v>0</v>
      </c>
      <c r="BV211">
        <v>0</v>
      </c>
      <c r="BW211">
        <v>0</v>
      </c>
      <c r="BX211">
        <v>0</v>
      </c>
      <c r="BY211">
        <v>0</v>
      </c>
      <c r="BZ211">
        <v>0</v>
      </c>
      <c r="CA211">
        <v>0</v>
      </c>
      <c r="CB211">
        <v>0</v>
      </c>
      <c r="CC211">
        <v>0</v>
      </c>
      <c r="CD211">
        <v>0</v>
      </c>
      <c r="CE211">
        <v>0</v>
      </c>
      <c r="CF211">
        <v>0</v>
      </c>
      <c r="CG211">
        <v>0</v>
      </c>
      <c r="CH211">
        <v>0</v>
      </c>
      <c r="CI211">
        <v>0</v>
      </c>
      <c r="CJ211">
        <v>0</v>
      </c>
      <c r="CK211" s="1">
        <v>23600000</v>
      </c>
      <c r="CL211" s="1">
        <v>24300000</v>
      </c>
      <c r="CM211" s="1">
        <v>25500000</v>
      </c>
      <c r="CN211" s="1">
        <v>26700000</v>
      </c>
      <c r="CO211" s="1">
        <v>29500000</v>
      </c>
      <c r="CP211" s="1">
        <v>31700000</v>
      </c>
      <c r="CQ211" s="1">
        <v>28400000</v>
      </c>
      <c r="CR211" s="1">
        <v>27200000</v>
      </c>
      <c r="CS211" s="1">
        <v>25800000</v>
      </c>
      <c r="CT211" s="1">
        <v>24700000</v>
      </c>
      <c r="CU211" s="1">
        <v>23900000</v>
      </c>
      <c r="CV211" s="1">
        <v>24900000</v>
      </c>
      <c r="CW211" s="1">
        <v>25200000</v>
      </c>
      <c r="CX211" s="1">
        <v>23700000</v>
      </c>
      <c r="CY211" s="1">
        <v>20400000</v>
      </c>
      <c r="CZ211" s="1">
        <v>27800000</v>
      </c>
      <c r="DA211" s="1">
        <v>32600000</v>
      </c>
      <c r="DB211" s="1">
        <v>34600000</v>
      </c>
      <c r="DC211" s="1">
        <v>34500000</v>
      </c>
      <c r="DD211" s="1">
        <v>41100000</v>
      </c>
      <c r="DE211" s="1">
        <v>60000000</v>
      </c>
      <c r="DF211" s="1">
        <v>82700000</v>
      </c>
      <c r="DG211" s="1">
        <v>105000000</v>
      </c>
      <c r="DH211" s="1">
        <v>129000000</v>
      </c>
      <c r="DI211" s="1">
        <v>163000000</v>
      </c>
      <c r="DJ211" s="1">
        <v>186000000</v>
      </c>
      <c r="DK211" s="1">
        <v>230000000</v>
      </c>
      <c r="DL211" s="1">
        <v>226000000</v>
      </c>
      <c r="DM211" s="1">
        <v>203000000</v>
      </c>
      <c r="DN211" s="1">
        <v>256000000</v>
      </c>
      <c r="DO211" s="1">
        <v>0</v>
      </c>
      <c r="DP211" s="1">
        <v>0</v>
      </c>
      <c r="DQ211" s="1">
        <v>0</v>
      </c>
      <c r="DR211" s="1">
        <v>0</v>
      </c>
      <c r="DS211" s="1">
        <v>0</v>
      </c>
      <c r="DT211" s="1">
        <v>0</v>
      </c>
      <c r="DU211" s="1">
        <v>0</v>
      </c>
      <c r="DV211" s="1">
        <v>0</v>
      </c>
      <c r="DW211" s="1">
        <v>0</v>
      </c>
      <c r="DX211" s="1">
        <v>0</v>
      </c>
      <c r="DY211" s="1">
        <v>0</v>
      </c>
      <c r="DZ211" s="1">
        <v>0</v>
      </c>
      <c r="EA211" s="1">
        <v>0</v>
      </c>
      <c r="EB211" s="1">
        <v>0</v>
      </c>
      <c r="EC211" s="1">
        <v>0</v>
      </c>
      <c r="ED211">
        <v>0</v>
      </c>
      <c r="EE211">
        <v>0</v>
      </c>
      <c r="EF211">
        <v>0</v>
      </c>
      <c r="EG211">
        <v>0</v>
      </c>
      <c r="EH211">
        <v>0</v>
      </c>
      <c r="EI211">
        <v>0</v>
      </c>
      <c r="EJ211">
        <v>0</v>
      </c>
      <c r="EK211">
        <v>0</v>
      </c>
      <c r="EL211">
        <v>0</v>
      </c>
      <c r="EM211">
        <v>0</v>
      </c>
      <c r="EN211">
        <v>0</v>
      </c>
      <c r="EO211">
        <v>0</v>
      </c>
      <c r="EP211">
        <v>0</v>
      </c>
      <c r="EQ211">
        <v>0</v>
      </c>
      <c r="ER211">
        <v>0</v>
      </c>
      <c r="ES211">
        <v>0</v>
      </c>
      <c r="ET211">
        <v>0</v>
      </c>
      <c r="EU211">
        <v>0</v>
      </c>
      <c r="EV211">
        <v>0</v>
      </c>
      <c r="EW211">
        <v>0</v>
      </c>
      <c r="EX211">
        <v>0</v>
      </c>
      <c r="EY211">
        <v>0</v>
      </c>
      <c r="EZ211">
        <v>0</v>
      </c>
      <c r="FA211">
        <v>0</v>
      </c>
      <c r="FB211">
        <v>0</v>
      </c>
      <c r="FC211">
        <v>0</v>
      </c>
      <c r="FD211">
        <v>0</v>
      </c>
      <c r="FE211">
        <v>0</v>
      </c>
      <c r="FF211">
        <v>0</v>
      </c>
      <c r="FG211">
        <v>0</v>
      </c>
      <c r="FH211">
        <v>0</v>
      </c>
      <c r="FI211">
        <v>0</v>
      </c>
    </row>
    <row r="212" spans="1:165" x14ac:dyDescent="0.25">
      <c r="A212">
        <v>1932</v>
      </c>
      <c r="B212">
        <v>999</v>
      </c>
      <c r="C212">
        <f t="shared" si="15"/>
        <v>2988898048</v>
      </c>
      <c r="D212">
        <v>0</v>
      </c>
      <c r="E212">
        <v>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  <c r="BI212">
        <v>0</v>
      </c>
      <c r="BJ212">
        <v>0</v>
      </c>
      <c r="BK212">
        <v>0</v>
      </c>
      <c r="BL212">
        <v>0</v>
      </c>
      <c r="BM212">
        <v>0</v>
      </c>
      <c r="BN212">
        <v>0</v>
      </c>
      <c r="BO212">
        <v>0</v>
      </c>
      <c r="BP212">
        <v>0</v>
      </c>
      <c r="BQ212">
        <v>0</v>
      </c>
      <c r="BR212">
        <v>0</v>
      </c>
      <c r="BS212">
        <v>0</v>
      </c>
      <c r="BT212">
        <v>0</v>
      </c>
      <c r="BU212">
        <v>0</v>
      </c>
      <c r="BV212">
        <v>0</v>
      </c>
      <c r="BW212">
        <v>0</v>
      </c>
      <c r="BX212">
        <v>0</v>
      </c>
      <c r="BY212">
        <v>0</v>
      </c>
      <c r="BZ212">
        <v>0</v>
      </c>
      <c r="CA212">
        <v>0</v>
      </c>
      <c r="CB212">
        <v>0</v>
      </c>
      <c r="CC212">
        <v>0</v>
      </c>
      <c r="CD212">
        <v>0</v>
      </c>
      <c r="CE212">
        <v>0</v>
      </c>
      <c r="CF212">
        <v>0</v>
      </c>
      <c r="CG212">
        <v>0</v>
      </c>
      <c r="CH212">
        <v>0</v>
      </c>
      <c r="CI212">
        <v>0</v>
      </c>
      <c r="CJ212">
        <v>0</v>
      </c>
      <c r="CK212">
        <v>0</v>
      </c>
      <c r="CL212">
        <v>0</v>
      </c>
      <c r="CM212">
        <v>0</v>
      </c>
      <c r="CN212">
        <v>0</v>
      </c>
      <c r="CO212">
        <v>0</v>
      </c>
      <c r="CP212" s="1">
        <v>31600000</v>
      </c>
      <c r="CQ212" s="1">
        <v>28200000</v>
      </c>
      <c r="CR212" s="1">
        <v>27000000</v>
      </c>
      <c r="CS212" s="1">
        <v>25600000</v>
      </c>
      <c r="CT212" s="1">
        <v>24600000</v>
      </c>
      <c r="CU212" s="1">
        <v>23800000</v>
      </c>
      <c r="CV212" s="1">
        <v>24800000</v>
      </c>
      <c r="CW212" s="1">
        <v>25100000</v>
      </c>
      <c r="CX212" s="1">
        <v>23500000</v>
      </c>
      <c r="CY212" s="1">
        <v>20300000</v>
      </c>
      <c r="CZ212" s="1">
        <v>27600000</v>
      </c>
      <c r="DA212" s="1">
        <v>32400000</v>
      </c>
      <c r="DB212" s="1">
        <v>34400000</v>
      </c>
      <c r="DC212" s="1">
        <v>34300000</v>
      </c>
      <c r="DD212" s="1">
        <v>40900000</v>
      </c>
      <c r="DE212" s="1">
        <v>59700000</v>
      </c>
      <c r="DF212" s="1">
        <v>82200000</v>
      </c>
      <c r="DG212" s="1">
        <v>105000000</v>
      </c>
      <c r="DH212" s="1">
        <v>128000000</v>
      </c>
      <c r="DI212" s="1">
        <v>162000000</v>
      </c>
      <c r="DJ212" s="1">
        <v>185000000</v>
      </c>
      <c r="DK212" s="1">
        <v>229000000</v>
      </c>
      <c r="DL212" s="1">
        <v>224000000</v>
      </c>
      <c r="DM212" s="1">
        <v>202000000</v>
      </c>
      <c r="DN212" s="1">
        <v>255000000</v>
      </c>
      <c r="DO212" s="1">
        <v>305000000</v>
      </c>
      <c r="DP212" s="1">
        <v>308000000</v>
      </c>
      <c r="DQ212" s="1">
        <v>312000000</v>
      </c>
      <c r="DR212" s="1">
        <v>3617522</v>
      </c>
      <c r="DS212" s="1">
        <v>4280526</v>
      </c>
      <c r="DT212" s="1">
        <v>0</v>
      </c>
      <c r="DU212" s="1">
        <v>0</v>
      </c>
      <c r="DV212" s="1">
        <v>0</v>
      </c>
      <c r="DW212" s="1">
        <v>0</v>
      </c>
      <c r="DX212" s="1">
        <v>0</v>
      </c>
      <c r="DY212" s="1">
        <v>0</v>
      </c>
      <c r="DZ212" s="1">
        <v>0</v>
      </c>
      <c r="EA212" s="1">
        <v>0</v>
      </c>
      <c r="EB212" s="1">
        <v>0</v>
      </c>
      <c r="EC212" s="1">
        <v>0</v>
      </c>
      <c r="ED212">
        <v>0</v>
      </c>
      <c r="EE212">
        <v>0</v>
      </c>
      <c r="EF212">
        <v>0</v>
      </c>
      <c r="EG212">
        <v>0</v>
      </c>
      <c r="EH212">
        <v>0</v>
      </c>
      <c r="EI212">
        <v>0</v>
      </c>
      <c r="EJ212">
        <v>0</v>
      </c>
      <c r="EK212">
        <v>0</v>
      </c>
      <c r="EL212">
        <v>0</v>
      </c>
      <c r="EM212">
        <v>0</v>
      </c>
      <c r="EN212">
        <v>0</v>
      </c>
      <c r="EO212">
        <v>0</v>
      </c>
      <c r="EP212">
        <v>0</v>
      </c>
      <c r="EQ212">
        <v>0</v>
      </c>
      <c r="ER212">
        <v>0</v>
      </c>
      <c r="ES212">
        <v>0</v>
      </c>
      <c r="ET212">
        <v>0</v>
      </c>
      <c r="EU212">
        <v>0</v>
      </c>
      <c r="EV212">
        <v>0</v>
      </c>
      <c r="EW212">
        <v>0</v>
      </c>
      <c r="EX212">
        <v>0</v>
      </c>
      <c r="EY212">
        <v>0</v>
      </c>
      <c r="EZ212">
        <v>0</v>
      </c>
      <c r="FA212">
        <v>0</v>
      </c>
      <c r="FB212">
        <v>0</v>
      </c>
      <c r="FC212">
        <v>0</v>
      </c>
      <c r="FD212">
        <v>0</v>
      </c>
      <c r="FE212">
        <v>0</v>
      </c>
      <c r="FF212">
        <v>0</v>
      </c>
      <c r="FG212">
        <v>0</v>
      </c>
      <c r="FH212">
        <v>0</v>
      </c>
      <c r="FI212">
        <v>0</v>
      </c>
    </row>
    <row r="213" spans="1:165" x14ac:dyDescent="0.25">
      <c r="A213">
        <v>1937</v>
      </c>
      <c r="B213">
        <v>999</v>
      </c>
      <c r="C213">
        <f t="shared" si="15"/>
        <v>2307451263</v>
      </c>
      <c r="D213">
        <v>0</v>
      </c>
      <c r="E213">
        <v>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  <c r="BI213">
        <v>0</v>
      </c>
      <c r="BJ213">
        <v>0</v>
      </c>
      <c r="BK213">
        <v>0</v>
      </c>
      <c r="BL213">
        <v>0</v>
      </c>
      <c r="BM213">
        <v>0</v>
      </c>
      <c r="BN213">
        <v>0</v>
      </c>
      <c r="BO213">
        <v>0</v>
      </c>
      <c r="BP213">
        <v>0</v>
      </c>
      <c r="BQ213">
        <v>0</v>
      </c>
      <c r="BR213">
        <v>0</v>
      </c>
      <c r="BS213">
        <v>0</v>
      </c>
      <c r="BT213">
        <v>0</v>
      </c>
      <c r="BU213">
        <v>0</v>
      </c>
      <c r="BV213">
        <v>0</v>
      </c>
      <c r="BW213">
        <v>0</v>
      </c>
      <c r="BX213">
        <v>0</v>
      </c>
      <c r="BY213">
        <v>0</v>
      </c>
      <c r="BZ213">
        <v>0</v>
      </c>
      <c r="CA213">
        <v>0</v>
      </c>
      <c r="CB213">
        <v>0</v>
      </c>
      <c r="CC213">
        <v>0</v>
      </c>
      <c r="CD213">
        <v>0</v>
      </c>
      <c r="CE213">
        <v>0</v>
      </c>
      <c r="CF213">
        <v>0</v>
      </c>
      <c r="CG213">
        <v>0</v>
      </c>
      <c r="CH213">
        <v>0</v>
      </c>
      <c r="CI213">
        <v>0</v>
      </c>
      <c r="CJ213">
        <v>0</v>
      </c>
      <c r="CK213">
        <v>0</v>
      </c>
      <c r="CL213">
        <v>0</v>
      </c>
      <c r="CM213">
        <v>0</v>
      </c>
      <c r="CN213">
        <v>0</v>
      </c>
      <c r="CO213">
        <v>0</v>
      </c>
      <c r="CP213">
        <v>0</v>
      </c>
      <c r="CQ213">
        <v>0</v>
      </c>
      <c r="CR213">
        <v>0</v>
      </c>
      <c r="CS213">
        <v>0</v>
      </c>
      <c r="CT213">
        <v>0</v>
      </c>
      <c r="CU213" s="1">
        <v>19100000</v>
      </c>
      <c r="CV213" s="1">
        <v>19800000</v>
      </c>
      <c r="CW213" s="1">
        <v>20000000</v>
      </c>
      <c r="CX213" s="1">
        <v>18800000</v>
      </c>
      <c r="CY213" s="1">
        <v>16300000</v>
      </c>
      <c r="CZ213" s="1">
        <v>22100000</v>
      </c>
      <c r="DA213" s="1">
        <v>25900000</v>
      </c>
      <c r="DB213" s="1">
        <v>27500000</v>
      </c>
      <c r="DC213" s="1">
        <v>27500000</v>
      </c>
      <c r="DD213" s="1">
        <v>32700000</v>
      </c>
      <c r="DE213" s="1">
        <v>47700000</v>
      </c>
      <c r="DF213" s="1">
        <v>65800000</v>
      </c>
      <c r="DG213" s="1">
        <v>83800000</v>
      </c>
      <c r="DH213" s="1">
        <v>102000000</v>
      </c>
      <c r="DI213" s="1">
        <v>130000000</v>
      </c>
      <c r="DJ213" s="1">
        <v>148000000</v>
      </c>
      <c r="DK213" s="1">
        <v>183000000</v>
      </c>
      <c r="DL213" s="1">
        <v>180000000</v>
      </c>
      <c r="DM213" s="1">
        <v>161000000</v>
      </c>
      <c r="DN213" s="1">
        <v>204000000</v>
      </c>
      <c r="DO213" s="1">
        <v>244000000</v>
      </c>
      <c r="DP213" s="1">
        <v>247000000</v>
      </c>
      <c r="DQ213" s="1">
        <v>250000000</v>
      </c>
      <c r="DR213" s="1">
        <v>2896125</v>
      </c>
      <c r="DS213" s="1">
        <v>3427077</v>
      </c>
      <c r="DT213" s="1">
        <v>3824592</v>
      </c>
      <c r="DU213" s="1">
        <v>4355629</v>
      </c>
      <c r="DV213" s="1">
        <v>5116505</v>
      </c>
      <c r="DW213" s="1">
        <v>5590579</v>
      </c>
      <c r="DX213" s="1">
        <v>6240756</v>
      </c>
      <c r="DY213" s="1">
        <v>0</v>
      </c>
      <c r="DZ213" s="1">
        <v>0</v>
      </c>
      <c r="EA213" s="1">
        <v>0</v>
      </c>
      <c r="EB213" s="1">
        <v>0</v>
      </c>
      <c r="EC213" s="1">
        <v>0</v>
      </c>
      <c r="ED213">
        <v>0</v>
      </c>
      <c r="EE213">
        <v>0</v>
      </c>
      <c r="EF213">
        <v>0</v>
      </c>
      <c r="EG213">
        <v>0</v>
      </c>
      <c r="EH213">
        <v>0</v>
      </c>
      <c r="EI213">
        <v>0</v>
      </c>
      <c r="EJ213" s="1">
        <v>0</v>
      </c>
      <c r="EK213" s="1">
        <v>0</v>
      </c>
      <c r="EL213" s="1">
        <v>0</v>
      </c>
      <c r="EM213" s="1">
        <v>0</v>
      </c>
      <c r="EN213" s="1">
        <v>0</v>
      </c>
      <c r="EO213" s="1">
        <v>0</v>
      </c>
      <c r="EP213">
        <v>0</v>
      </c>
      <c r="EQ213">
        <v>0</v>
      </c>
      <c r="ER213">
        <v>0</v>
      </c>
      <c r="ES213">
        <v>0</v>
      </c>
      <c r="ET213">
        <v>0</v>
      </c>
      <c r="EU213">
        <v>0</v>
      </c>
      <c r="EV213">
        <v>0</v>
      </c>
      <c r="EW213">
        <v>0</v>
      </c>
      <c r="EX213">
        <v>0</v>
      </c>
      <c r="EY213">
        <v>0</v>
      </c>
      <c r="EZ213">
        <v>0</v>
      </c>
      <c r="FA213">
        <v>0</v>
      </c>
      <c r="FB213">
        <v>0</v>
      </c>
      <c r="FC213">
        <v>0</v>
      </c>
      <c r="FD213">
        <v>0</v>
      </c>
      <c r="FE213">
        <v>0</v>
      </c>
      <c r="FF213">
        <v>0</v>
      </c>
      <c r="FG213">
        <v>0</v>
      </c>
      <c r="FH213">
        <v>0</v>
      </c>
      <c r="FI213">
        <v>0</v>
      </c>
    </row>
    <row r="214" spans="1:165" x14ac:dyDescent="0.25">
      <c r="A214">
        <v>1942</v>
      </c>
      <c r="B214">
        <v>999</v>
      </c>
      <c r="C214">
        <f t="shared" si="15"/>
        <v>3668375873</v>
      </c>
      <c r="D214">
        <v>0</v>
      </c>
      <c r="E214">
        <v>0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0</v>
      </c>
      <c r="BI214">
        <v>0</v>
      </c>
      <c r="BJ214">
        <v>0</v>
      </c>
      <c r="BK214">
        <v>0</v>
      </c>
      <c r="BL214">
        <v>0</v>
      </c>
      <c r="BM214">
        <v>0</v>
      </c>
      <c r="BN214">
        <v>0</v>
      </c>
      <c r="BO214">
        <v>0</v>
      </c>
      <c r="BP214">
        <v>0</v>
      </c>
      <c r="BQ214">
        <v>0</v>
      </c>
      <c r="BR214">
        <v>0</v>
      </c>
      <c r="BS214">
        <v>0</v>
      </c>
      <c r="BT214">
        <v>0</v>
      </c>
      <c r="BU214">
        <v>0</v>
      </c>
      <c r="BV214">
        <v>0</v>
      </c>
      <c r="BW214">
        <v>0</v>
      </c>
      <c r="BX214">
        <v>0</v>
      </c>
      <c r="BY214">
        <v>0</v>
      </c>
      <c r="BZ214">
        <v>0</v>
      </c>
      <c r="CA214">
        <v>0</v>
      </c>
      <c r="CB214">
        <v>0</v>
      </c>
      <c r="CC214">
        <v>0</v>
      </c>
      <c r="CD214">
        <v>0</v>
      </c>
      <c r="CE214">
        <v>0</v>
      </c>
      <c r="CF214">
        <v>0</v>
      </c>
      <c r="CG214">
        <v>0</v>
      </c>
      <c r="CH214">
        <v>0</v>
      </c>
      <c r="CI214">
        <v>0</v>
      </c>
      <c r="CJ214">
        <v>0</v>
      </c>
      <c r="CK214">
        <v>0</v>
      </c>
      <c r="CL214">
        <v>0</v>
      </c>
      <c r="CM214">
        <v>0</v>
      </c>
      <c r="CN214">
        <v>0</v>
      </c>
      <c r="CO214">
        <v>0</v>
      </c>
      <c r="CP214">
        <v>0</v>
      </c>
      <c r="CQ214">
        <v>0</v>
      </c>
      <c r="CR214">
        <v>0</v>
      </c>
      <c r="CS214">
        <v>0</v>
      </c>
      <c r="CT214">
        <v>0</v>
      </c>
      <c r="CU214">
        <v>0</v>
      </c>
      <c r="CV214">
        <v>0</v>
      </c>
      <c r="CW214">
        <v>0</v>
      </c>
      <c r="CX214">
        <v>0</v>
      </c>
      <c r="CY214">
        <v>0</v>
      </c>
      <c r="CZ214" s="1">
        <v>35800000</v>
      </c>
      <c r="DA214" s="1">
        <v>42000000</v>
      </c>
      <c r="DB214" s="1">
        <v>44700000</v>
      </c>
      <c r="DC214" s="1">
        <v>44500000</v>
      </c>
      <c r="DD214" s="1">
        <v>53000000</v>
      </c>
      <c r="DE214" s="1">
        <v>77400000</v>
      </c>
      <c r="DF214" s="1">
        <v>107000000</v>
      </c>
      <c r="DG214" s="1">
        <v>136000000</v>
      </c>
      <c r="DH214" s="1">
        <v>166000000</v>
      </c>
      <c r="DI214" s="1">
        <v>210000000</v>
      </c>
      <c r="DJ214" s="1">
        <v>241000000</v>
      </c>
      <c r="DK214" s="1">
        <v>297000000</v>
      </c>
      <c r="DL214" s="1">
        <v>292000000</v>
      </c>
      <c r="DM214" s="1">
        <v>262000000</v>
      </c>
      <c r="DN214" s="1">
        <v>331000000</v>
      </c>
      <c r="DO214" s="1">
        <v>397000000</v>
      </c>
      <c r="DP214" s="1">
        <v>401000000</v>
      </c>
      <c r="DQ214" s="1">
        <v>406000000</v>
      </c>
      <c r="DR214" s="1">
        <v>4706478</v>
      </c>
      <c r="DS214" s="1">
        <v>5569678</v>
      </c>
      <c r="DT214" s="1">
        <v>6216052</v>
      </c>
      <c r="DU214" s="1">
        <v>7079485</v>
      </c>
      <c r="DV214" s="1">
        <v>8316591</v>
      </c>
      <c r="DW214" s="1">
        <v>9087589</v>
      </c>
      <c r="DX214" s="1">
        <v>10100000</v>
      </c>
      <c r="DY214" s="1">
        <v>12600000</v>
      </c>
      <c r="DZ214" s="1">
        <v>11600000</v>
      </c>
      <c r="EA214" s="1">
        <v>12300000</v>
      </c>
      <c r="EB214" s="1">
        <v>18100000</v>
      </c>
      <c r="EC214" s="1">
        <v>19300000</v>
      </c>
      <c r="ED214">
        <v>0</v>
      </c>
      <c r="EE214">
        <v>0</v>
      </c>
      <c r="EF214">
        <v>0</v>
      </c>
      <c r="EG214">
        <v>0</v>
      </c>
      <c r="EH214">
        <v>0</v>
      </c>
      <c r="EI214">
        <v>0</v>
      </c>
      <c r="EJ214">
        <v>0</v>
      </c>
      <c r="EK214">
        <v>0</v>
      </c>
      <c r="EL214">
        <v>0</v>
      </c>
      <c r="EM214">
        <v>0</v>
      </c>
      <c r="EN214" s="1">
        <v>0</v>
      </c>
      <c r="EO214" s="1">
        <v>0</v>
      </c>
      <c r="EP214" s="1">
        <v>0</v>
      </c>
      <c r="EQ214" s="1">
        <v>0</v>
      </c>
      <c r="ER214" s="1">
        <v>0</v>
      </c>
      <c r="ES214" s="1">
        <v>0</v>
      </c>
      <c r="ET214" s="1">
        <v>0</v>
      </c>
      <c r="EU214">
        <v>0</v>
      </c>
      <c r="EV214">
        <v>0</v>
      </c>
      <c r="EW214">
        <v>0</v>
      </c>
      <c r="EX214">
        <v>0</v>
      </c>
      <c r="EY214">
        <v>0</v>
      </c>
      <c r="EZ214">
        <v>0</v>
      </c>
      <c r="FA214">
        <v>0</v>
      </c>
      <c r="FB214">
        <v>0</v>
      </c>
      <c r="FC214">
        <v>0</v>
      </c>
      <c r="FD214">
        <v>0</v>
      </c>
      <c r="FE214">
        <v>0</v>
      </c>
      <c r="FF214">
        <v>0</v>
      </c>
      <c r="FG214">
        <v>0</v>
      </c>
      <c r="FH214">
        <v>0</v>
      </c>
      <c r="FI214">
        <v>0</v>
      </c>
    </row>
    <row r="215" spans="1:165" x14ac:dyDescent="0.25">
      <c r="A215">
        <v>1947</v>
      </c>
      <c r="B215">
        <v>999</v>
      </c>
      <c r="C215">
        <f t="shared" si="15"/>
        <v>2200751638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  <c r="BI215">
        <v>0</v>
      </c>
      <c r="BJ215">
        <v>0</v>
      </c>
      <c r="BK215">
        <v>0</v>
      </c>
      <c r="BL215">
        <v>0</v>
      </c>
      <c r="BM215">
        <v>0</v>
      </c>
      <c r="BN215">
        <v>0</v>
      </c>
      <c r="BO215">
        <v>0</v>
      </c>
      <c r="BP215">
        <v>0</v>
      </c>
      <c r="BQ215">
        <v>0</v>
      </c>
      <c r="BR215">
        <v>0</v>
      </c>
      <c r="BS215">
        <v>0</v>
      </c>
      <c r="BT215">
        <v>0</v>
      </c>
      <c r="BU215">
        <v>0</v>
      </c>
      <c r="BV215">
        <v>0</v>
      </c>
      <c r="BW215">
        <v>0</v>
      </c>
      <c r="BX215">
        <v>0</v>
      </c>
      <c r="BY215">
        <v>0</v>
      </c>
      <c r="BZ215">
        <v>0</v>
      </c>
      <c r="CA215">
        <v>0</v>
      </c>
      <c r="CB215">
        <v>0</v>
      </c>
      <c r="CC215">
        <v>0</v>
      </c>
      <c r="CD215">
        <v>0</v>
      </c>
      <c r="CE215">
        <v>0</v>
      </c>
      <c r="CF215">
        <v>0</v>
      </c>
      <c r="CG215">
        <v>0</v>
      </c>
      <c r="CH215">
        <v>0</v>
      </c>
      <c r="CI215">
        <v>0</v>
      </c>
      <c r="CJ215">
        <v>0</v>
      </c>
      <c r="CK215">
        <v>0</v>
      </c>
      <c r="CL215">
        <v>0</v>
      </c>
      <c r="CM215">
        <v>0</v>
      </c>
      <c r="CN215">
        <v>0</v>
      </c>
      <c r="CO215">
        <v>0</v>
      </c>
      <c r="CP215">
        <v>0</v>
      </c>
      <c r="CQ215">
        <v>0</v>
      </c>
      <c r="CR215">
        <v>0</v>
      </c>
      <c r="CS215">
        <v>0</v>
      </c>
      <c r="CT215">
        <v>0</v>
      </c>
      <c r="CU215">
        <v>0</v>
      </c>
      <c r="CV215">
        <v>0</v>
      </c>
      <c r="CW215">
        <v>0</v>
      </c>
      <c r="CX215">
        <v>0</v>
      </c>
      <c r="CY215">
        <v>0</v>
      </c>
      <c r="CZ215">
        <v>0</v>
      </c>
      <c r="DA215">
        <v>0</v>
      </c>
      <c r="DB215">
        <v>0</v>
      </c>
      <c r="DC215">
        <v>0</v>
      </c>
      <c r="DD215">
        <v>0</v>
      </c>
      <c r="DE215" s="1">
        <v>45300000</v>
      </c>
      <c r="DF215" s="1">
        <v>62400000</v>
      </c>
      <c r="DG215" s="1">
        <v>79500000</v>
      </c>
      <c r="DH215" s="1">
        <v>97000000</v>
      </c>
      <c r="DI215" s="1">
        <v>123000000</v>
      </c>
      <c r="DJ215" s="1">
        <v>141000000</v>
      </c>
      <c r="DK215" s="1">
        <v>174000000</v>
      </c>
      <c r="DL215" s="1">
        <v>170000000</v>
      </c>
      <c r="DM215" s="1">
        <v>153000000</v>
      </c>
      <c r="DN215" s="1">
        <v>193000000</v>
      </c>
      <c r="DO215" s="1">
        <v>232000000</v>
      </c>
      <c r="DP215" s="1">
        <v>234000000</v>
      </c>
      <c r="DQ215" s="1">
        <v>237000000</v>
      </c>
      <c r="DR215">
        <v>2746997</v>
      </c>
      <c r="DS215">
        <v>3250574</v>
      </c>
      <c r="DT215">
        <v>3627584</v>
      </c>
      <c r="DU215">
        <v>4131234</v>
      </c>
      <c r="DV215" s="1">
        <v>4852872</v>
      </c>
      <c r="DW215" s="1">
        <v>5302477</v>
      </c>
      <c r="DX215" s="1">
        <v>5919102</v>
      </c>
      <c r="DY215" s="1">
        <v>7365302</v>
      </c>
      <c r="DZ215" s="1">
        <v>6793626</v>
      </c>
      <c r="EA215" s="1">
        <v>7161870</v>
      </c>
      <c r="EB215" s="1">
        <v>10500000</v>
      </c>
      <c r="EC215" s="1">
        <v>11200000</v>
      </c>
      <c r="ED215" s="1">
        <v>11900000</v>
      </c>
      <c r="EE215" s="1">
        <v>13300000</v>
      </c>
      <c r="EF215" s="1">
        <v>16700000</v>
      </c>
      <c r="EG215" s="1">
        <v>18600000</v>
      </c>
      <c r="EH215" s="1">
        <v>16500000</v>
      </c>
      <c r="EI215">
        <v>0</v>
      </c>
      <c r="EJ215">
        <v>0</v>
      </c>
      <c r="EK215" s="1">
        <v>0</v>
      </c>
      <c r="EL215" s="1">
        <v>0</v>
      </c>
      <c r="EM215" s="1">
        <v>0</v>
      </c>
      <c r="EN215" s="1">
        <v>0</v>
      </c>
      <c r="EO215" s="1">
        <v>0</v>
      </c>
      <c r="EP215" s="1">
        <v>0</v>
      </c>
      <c r="EQ215" s="1">
        <v>0</v>
      </c>
      <c r="ER215" s="1">
        <v>0</v>
      </c>
      <c r="ES215" s="1">
        <v>0</v>
      </c>
      <c r="ET215" s="1">
        <v>0</v>
      </c>
      <c r="EU215" s="1">
        <v>0</v>
      </c>
      <c r="EV215" s="1">
        <v>0</v>
      </c>
      <c r="EW215" s="1">
        <v>0</v>
      </c>
      <c r="EX215" s="1">
        <v>48600000</v>
      </c>
      <c r="EY215" s="1">
        <v>61100000</v>
      </c>
      <c r="EZ215">
        <v>0</v>
      </c>
      <c r="FA215">
        <v>0</v>
      </c>
      <c r="FB215">
        <v>0</v>
      </c>
      <c r="FC215">
        <v>0</v>
      </c>
      <c r="FD215">
        <v>0</v>
      </c>
      <c r="FE215">
        <v>0</v>
      </c>
      <c r="FF215">
        <v>0</v>
      </c>
      <c r="FG215">
        <v>0</v>
      </c>
      <c r="FH215">
        <v>0</v>
      </c>
      <c r="FI215">
        <v>0</v>
      </c>
    </row>
    <row r="216" spans="1:165" x14ac:dyDescent="0.25">
      <c r="A216">
        <v>1952</v>
      </c>
      <c r="B216">
        <v>999</v>
      </c>
      <c r="C216">
        <f t="shared" si="15"/>
        <v>3025421730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  <c r="BI216">
        <v>0</v>
      </c>
      <c r="BJ216">
        <v>0</v>
      </c>
      <c r="BK216">
        <v>0</v>
      </c>
      <c r="BL216">
        <v>0</v>
      </c>
      <c r="BM216">
        <v>0</v>
      </c>
      <c r="BN216">
        <v>0</v>
      </c>
      <c r="BO216">
        <v>0</v>
      </c>
      <c r="BP216">
        <v>0</v>
      </c>
      <c r="BQ216">
        <v>0</v>
      </c>
      <c r="BR216">
        <v>0</v>
      </c>
      <c r="BS216">
        <v>0</v>
      </c>
      <c r="BT216">
        <v>0</v>
      </c>
      <c r="BU216">
        <v>0</v>
      </c>
      <c r="BV216">
        <v>0</v>
      </c>
      <c r="BW216">
        <v>0</v>
      </c>
      <c r="BX216">
        <v>0</v>
      </c>
      <c r="BY216">
        <v>0</v>
      </c>
      <c r="BZ216">
        <v>0</v>
      </c>
      <c r="CA216">
        <v>0</v>
      </c>
      <c r="CB216">
        <v>0</v>
      </c>
      <c r="CC216">
        <v>0</v>
      </c>
      <c r="CD216">
        <v>0</v>
      </c>
      <c r="CE216">
        <v>0</v>
      </c>
      <c r="CF216">
        <v>0</v>
      </c>
      <c r="CG216">
        <v>0</v>
      </c>
      <c r="CH216">
        <v>0</v>
      </c>
      <c r="CI216">
        <v>0</v>
      </c>
      <c r="CJ216">
        <v>0</v>
      </c>
      <c r="CK216">
        <v>0</v>
      </c>
      <c r="CL216">
        <v>0</v>
      </c>
      <c r="CM216">
        <v>0</v>
      </c>
      <c r="CN216">
        <v>0</v>
      </c>
      <c r="CO216">
        <v>0</v>
      </c>
      <c r="CP216">
        <v>0</v>
      </c>
      <c r="CQ216">
        <v>0</v>
      </c>
      <c r="CR216">
        <v>0</v>
      </c>
      <c r="CS216">
        <v>0</v>
      </c>
      <c r="CT216">
        <v>0</v>
      </c>
      <c r="CU216">
        <v>0</v>
      </c>
      <c r="CV216">
        <v>0</v>
      </c>
      <c r="CW216">
        <v>0</v>
      </c>
      <c r="CX216">
        <v>0</v>
      </c>
      <c r="CY216">
        <v>0</v>
      </c>
      <c r="CZ216">
        <v>0</v>
      </c>
      <c r="DA216">
        <v>0</v>
      </c>
      <c r="DB216">
        <v>0</v>
      </c>
      <c r="DC216">
        <v>0</v>
      </c>
      <c r="DD216">
        <v>0</v>
      </c>
      <c r="DE216">
        <v>0</v>
      </c>
      <c r="DF216">
        <v>0</v>
      </c>
      <c r="DG216">
        <v>0</v>
      </c>
      <c r="DH216">
        <v>0</v>
      </c>
      <c r="DI216">
        <v>0</v>
      </c>
      <c r="DJ216" s="1">
        <v>211000000</v>
      </c>
      <c r="DK216" s="1">
        <v>260000000</v>
      </c>
      <c r="DL216" s="1">
        <v>255000000</v>
      </c>
      <c r="DM216" s="1">
        <v>229000000</v>
      </c>
      <c r="DN216" s="1">
        <v>290000000</v>
      </c>
      <c r="DO216" s="1">
        <v>347000000</v>
      </c>
      <c r="DP216" s="1">
        <v>350000000</v>
      </c>
      <c r="DQ216" s="1">
        <v>355000000</v>
      </c>
      <c r="DR216">
        <v>4110269</v>
      </c>
      <c r="DS216">
        <v>4863260</v>
      </c>
      <c r="DT216">
        <v>5426842</v>
      </c>
      <c r="DU216">
        <v>6179811</v>
      </c>
      <c r="DV216">
        <v>7258718</v>
      </c>
      <c r="DW216">
        <v>7930628</v>
      </c>
      <c r="DX216">
        <v>8852202</v>
      </c>
      <c r="DY216" s="1">
        <v>11000000</v>
      </c>
      <c r="DZ216" s="1">
        <v>10200000</v>
      </c>
      <c r="EA216" s="1">
        <v>10700000</v>
      </c>
      <c r="EB216" s="1">
        <v>15800000</v>
      </c>
      <c r="EC216" s="1">
        <v>16800000</v>
      </c>
      <c r="ED216" s="1">
        <v>17800000</v>
      </c>
      <c r="EE216" s="1">
        <v>19800000</v>
      </c>
      <c r="EF216" s="1">
        <v>25000000</v>
      </c>
      <c r="EG216" s="1">
        <v>27800000</v>
      </c>
      <c r="EH216" s="1">
        <v>24600000</v>
      </c>
      <c r="EI216" s="1">
        <v>30100000</v>
      </c>
      <c r="EJ216" s="1">
        <v>34100000</v>
      </c>
      <c r="EK216" s="1">
        <v>33700000</v>
      </c>
      <c r="EL216" s="1">
        <v>48500000</v>
      </c>
      <c r="EM216" s="1">
        <v>61100000</v>
      </c>
      <c r="EN216" s="1">
        <v>0</v>
      </c>
      <c r="EO216" s="1">
        <v>0</v>
      </c>
      <c r="EP216" s="1">
        <v>0</v>
      </c>
      <c r="EQ216" s="1">
        <v>0</v>
      </c>
      <c r="ER216" s="1">
        <v>0</v>
      </c>
      <c r="ES216" s="1">
        <v>0</v>
      </c>
      <c r="ET216" s="1">
        <v>0</v>
      </c>
      <c r="EU216" s="1">
        <v>0</v>
      </c>
      <c r="EV216" s="1">
        <v>0</v>
      </c>
      <c r="EW216" s="1">
        <v>0</v>
      </c>
      <c r="EX216" s="1">
        <v>34000000</v>
      </c>
      <c r="EY216" s="1">
        <v>42800000</v>
      </c>
      <c r="EZ216" s="1">
        <v>48100000</v>
      </c>
      <c r="FA216" s="1">
        <v>43000000</v>
      </c>
      <c r="FB216" s="1">
        <v>42300000</v>
      </c>
      <c r="FC216" s="1">
        <v>44800000</v>
      </c>
      <c r="FD216" s="1">
        <v>41800000</v>
      </c>
      <c r="FE216">
        <v>0</v>
      </c>
      <c r="FF216">
        <v>0</v>
      </c>
      <c r="FG216">
        <v>0</v>
      </c>
      <c r="FH216">
        <v>0</v>
      </c>
      <c r="FI216">
        <v>0</v>
      </c>
    </row>
    <row r="217" spans="1:165" x14ac:dyDescent="0.25">
      <c r="A217">
        <v>1957</v>
      </c>
      <c r="B217">
        <v>999</v>
      </c>
      <c r="C217">
        <f t="shared" si="15"/>
        <v>1258350179</v>
      </c>
      <c r="D217">
        <v>0</v>
      </c>
      <c r="E217">
        <v>0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  <c r="BI217">
        <v>0</v>
      </c>
      <c r="BJ217">
        <v>0</v>
      </c>
      <c r="BK217">
        <v>0</v>
      </c>
      <c r="BL217">
        <v>0</v>
      </c>
      <c r="BM217">
        <v>0</v>
      </c>
      <c r="BN217">
        <v>0</v>
      </c>
      <c r="BO217">
        <v>0</v>
      </c>
      <c r="BP217">
        <v>0</v>
      </c>
      <c r="BQ217">
        <v>0</v>
      </c>
      <c r="BR217">
        <v>0</v>
      </c>
      <c r="BS217">
        <v>0</v>
      </c>
      <c r="BT217">
        <v>0</v>
      </c>
      <c r="BU217">
        <v>0</v>
      </c>
      <c r="BV217">
        <v>0</v>
      </c>
      <c r="BW217">
        <v>0</v>
      </c>
      <c r="BX217">
        <v>0</v>
      </c>
      <c r="BY217">
        <v>0</v>
      </c>
      <c r="BZ217">
        <v>0</v>
      </c>
      <c r="CA217">
        <v>0</v>
      </c>
      <c r="CB217">
        <v>0</v>
      </c>
      <c r="CC217">
        <v>0</v>
      </c>
      <c r="CD217">
        <v>0</v>
      </c>
      <c r="CE217">
        <v>0</v>
      </c>
      <c r="CF217">
        <v>0</v>
      </c>
      <c r="CG217">
        <v>0</v>
      </c>
      <c r="CH217">
        <v>0</v>
      </c>
      <c r="CI217">
        <v>0</v>
      </c>
      <c r="CJ217">
        <v>0</v>
      </c>
      <c r="CK217">
        <v>0</v>
      </c>
      <c r="CL217">
        <v>0</v>
      </c>
      <c r="CM217">
        <v>0</v>
      </c>
      <c r="CN217">
        <v>0</v>
      </c>
      <c r="CO217">
        <v>0</v>
      </c>
      <c r="CP217">
        <v>0</v>
      </c>
      <c r="CQ217">
        <v>0</v>
      </c>
      <c r="CR217">
        <v>0</v>
      </c>
      <c r="CS217">
        <v>0</v>
      </c>
      <c r="CT217">
        <v>0</v>
      </c>
      <c r="CU217">
        <v>0</v>
      </c>
      <c r="CV217">
        <v>0</v>
      </c>
      <c r="CW217">
        <v>0</v>
      </c>
      <c r="CX217">
        <v>0</v>
      </c>
      <c r="CY217">
        <v>0</v>
      </c>
      <c r="CZ217">
        <v>0</v>
      </c>
      <c r="DA217">
        <v>0</v>
      </c>
      <c r="DB217">
        <v>0</v>
      </c>
      <c r="DC217">
        <v>0</v>
      </c>
      <c r="DD217">
        <v>0</v>
      </c>
      <c r="DE217">
        <v>0</v>
      </c>
      <c r="DF217">
        <v>0</v>
      </c>
      <c r="DG217">
        <v>0</v>
      </c>
      <c r="DH217">
        <v>0</v>
      </c>
      <c r="DI217">
        <v>0</v>
      </c>
      <c r="DJ217">
        <v>0</v>
      </c>
      <c r="DK217">
        <v>0</v>
      </c>
      <c r="DL217">
        <v>0</v>
      </c>
      <c r="DM217">
        <v>0</v>
      </c>
      <c r="DN217">
        <v>0</v>
      </c>
      <c r="DO217" s="1">
        <v>243000000</v>
      </c>
      <c r="DP217" s="1">
        <v>245000000</v>
      </c>
      <c r="DQ217" s="1">
        <v>248000000</v>
      </c>
      <c r="DR217">
        <v>2875282</v>
      </c>
      <c r="DS217">
        <v>3402516</v>
      </c>
      <c r="DT217">
        <v>3797281</v>
      </c>
      <c r="DU217">
        <v>4324629</v>
      </c>
      <c r="DV217">
        <v>5080210</v>
      </c>
      <c r="DW217">
        <v>5551043</v>
      </c>
      <c r="DX217">
        <v>6196765</v>
      </c>
      <c r="DY217">
        <v>7711056</v>
      </c>
      <c r="DZ217">
        <v>7112808</v>
      </c>
      <c r="EA217">
        <v>7498589</v>
      </c>
      <c r="EB217" s="1">
        <v>11000000</v>
      </c>
      <c r="EC217" s="1">
        <v>11800000</v>
      </c>
      <c r="ED217" s="1">
        <v>12400000</v>
      </c>
      <c r="EE217" s="1">
        <v>13900000</v>
      </c>
      <c r="EF217" s="1">
        <v>17500000</v>
      </c>
      <c r="EG217" s="1">
        <v>19500000</v>
      </c>
      <c r="EH217" s="1">
        <v>17200000</v>
      </c>
      <c r="EI217" s="1">
        <v>21100000</v>
      </c>
      <c r="EJ217" s="1">
        <v>23900000</v>
      </c>
      <c r="EK217" s="1">
        <v>23600000</v>
      </c>
      <c r="EL217" s="1">
        <v>34000000</v>
      </c>
      <c r="EM217" s="1">
        <v>42800000</v>
      </c>
      <c r="EN217" s="1">
        <v>48200000</v>
      </c>
      <c r="EO217" s="1">
        <v>43000000</v>
      </c>
      <c r="EP217" s="1">
        <v>42300000</v>
      </c>
      <c r="EQ217" s="1">
        <v>44800000</v>
      </c>
      <c r="ER217" s="1">
        <v>41800000</v>
      </c>
      <c r="ES217">
        <v>0</v>
      </c>
      <c r="ET217">
        <v>0</v>
      </c>
      <c r="EU217">
        <v>0</v>
      </c>
      <c r="EV217">
        <v>0</v>
      </c>
      <c r="EW217">
        <v>0</v>
      </c>
    </row>
  </sheetData>
  <sortState columnSort="1" ref="D2:AU10">
    <sortCondition ref="D2:AU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V162"/>
  <sheetViews>
    <sheetView zoomScaleNormal="100" workbookViewId="0">
      <pane xSplit="2" ySplit="1" topLeftCell="C123" activePane="bottomRight" state="frozen"/>
      <selection pane="topRight" activeCell="B1" sqref="B1"/>
      <selection pane="bottomLeft" activeCell="A2" sqref="A2"/>
      <selection pane="bottomRight" activeCell="C142" sqref="C142"/>
    </sheetView>
  </sheetViews>
  <sheetFormatPr defaultColWidth="8.85546875" defaultRowHeight="15" x14ac:dyDescent="0.25"/>
  <cols>
    <col min="3" max="3" width="8.28515625" customWidth="1"/>
    <col min="4" max="21" width="6.5703125" customWidth="1"/>
    <col min="22" max="27" width="5.42578125" customWidth="1"/>
    <col min="28" max="28" width="6.7109375" customWidth="1"/>
    <col min="29" max="32" width="5.42578125" customWidth="1"/>
    <col min="33" max="33" width="7.42578125" customWidth="1"/>
    <col min="34" max="40" width="5.42578125" customWidth="1"/>
    <col min="41" max="56" width="5.5703125" customWidth="1"/>
    <col min="57" max="58" width="7.140625" customWidth="1"/>
  </cols>
  <sheetData>
    <row r="1" spans="1:148" x14ac:dyDescent="0.25">
      <c r="B1" t="s">
        <v>13</v>
      </c>
      <c r="C1">
        <v>1842</v>
      </c>
      <c r="D1">
        <v>1843</v>
      </c>
      <c r="E1">
        <v>1844</v>
      </c>
      <c r="F1">
        <v>1845</v>
      </c>
      <c r="G1">
        <v>1846</v>
      </c>
      <c r="H1">
        <v>1847</v>
      </c>
      <c r="I1">
        <v>1848</v>
      </c>
      <c r="J1">
        <v>1849</v>
      </c>
      <c r="K1">
        <v>1850</v>
      </c>
      <c r="L1">
        <v>1851</v>
      </c>
      <c r="M1">
        <v>1852</v>
      </c>
      <c r="N1">
        <v>1853</v>
      </c>
      <c r="O1">
        <v>1854</v>
      </c>
      <c r="P1">
        <v>1855</v>
      </c>
      <c r="Q1">
        <v>1856</v>
      </c>
      <c r="R1">
        <v>1857</v>
      </c>
      <c r="S1">
        <v>1858</v>
      </c>
      <c r="T1">
        <v>1859</v>
      </c>
      <c r="U1">
        <v>1860</v>
      </c>
      <c r="V1">
        <v>1861</v>
      </c>
      <c r="W1">
        <v>1862</v>
      </c>
      <c r="X1">
        <v>1863</v>
      </c>
      <c r="Y1">
        <v>1864</v>
      </c>
      <c r="Z1">
        <v>1865</v>
      </c>
      <c r="AA1">
        <v>1866</v>
      </c>
      <c r="AB1">
        <v>1867</v>
      </c>
      <c r="AC1">
        <v>1868</v>
      </c>
      <c r="AD1">
        <v>1869</v>
      </c>
      <c r="AE1">
        <v>1870</v>
      </c>
      <c r="AF1">
        <v>1871</v>
      </c>
      <c r="AG1">
        <v>1872</v>
      </c>
      <c r="AH1">
        <v>1873</v>
      </c>
      <c r="AI1">
        <v>1874</v>
      </c>
      <c r="AJ1">
        <v>1875</v>
      </c>
      <c r="AK1">
        <v>1876</v>
      </c>
      <c r="AL1">
        <v>1877</v>
      </c>
      <c r="AM1">
        <v>1878</v>
      </c>
      <c r="AN1">
        <v>1879</v>
      </c>
      <c r="AO1">
        <v>1880</v>
      </c>
      <c r="AP1">
        <v>1881</v>
      </c>
      <c r="AQ1">
        <v>1882</v>
      </c>
      <c r="AR1">
        <v>1883</v>
      </c>
      <c r="AS1">
        <v>1884</v>
      </c>
      <c r="AT1">
        <v>1885</v>
      </c>
      <c r="AU1">
        <v>1886</v>
      </c>
      <c r="AV1">
        <v>1887</v>
      </c>
      <c r="AW1">
        <v>1888</v>
      </c>
      <c r="AX1">
        <v>1889</v>
      </c>
      <c r="AY1">
        <v>1890</v>
      </c>
      <c r="AZ1">
        <v>1891</v>
      </c>
      <c r="BA1">
        <v>1892</v>
      </c>
      <c r="BB1">
        <v>1893</v>
      </c>
      <c r="BC1">
        <v>1894</v>
      </c>
      <c r="BD1">
        <v>1895</v>
      </c>
      <c r="BE1">
        <v>1896</v>
      </c>
      <c r="BF1">
        <v>1897</v>
      </c>
      <c r="BG1">
        <v>1898</v>
      </c>
      <c r="BH1">
        <v>1899</v>
      </c>
      <c r="BI1">
        <v>1900</v>
      </c>
      <c r="BJ1">
        <v>1901</v>
      </c>
      <c r="BK1">
        <v>1902</v>
      </c>
      <c r="BL1">
        <v>1903</v>
      </c>
      <c r="BM1">
        <v>1904</v>
      </c>
      <c r="BN1">
        <v>1905</v>
      </c>
      <c r="BO1">
        <v>1906</v>
      </c>
      <c r="BP1">
        <v>1907</v>
      </c>
      <c r="BQ1">
        <v>1908</v>
      </c>
      <c r="BR1">
        <v>1909</v>
      </c>
      <c r="BS1">
        <v>1910</v>
      </c>
      <c r="BT1">
        <v>1911</v>
      </c>
      <c r="BU1">
        <v>1912</v>
      </c>
      <c r="BV1">
        <v>1913</v>
      </c>
      <c r="BW1">
        <v>1914</v>
      </c>
      <c r="BX1">
        <v>1915</v>
      </c>
      <c r="BY1">
        <v>1916</v>
      </c>
      <c r="BZ1">
        <v>1917</v>
      </c>
      <c r="CA1">
        <v>1918</v>
      </c>
      <c r="CB1">
        <v>1919</v>
      </c>
      <c r="CC1">
        <v>1920</v>
      </c>
      <c r="CD1">
        <v>1921</v>
      </c>
      <c r="CE1">
        <v>1922</v>
      </c>
      <c r="CF1">
        <v>1923</v>
      </c>
      <c r="CG1">
        <v>1924</v>
      </c>
      <c r="CH1">
        <v>1925</v>
      </c>
      <c r="CI1">
        <v>1926</v>
      </c>
      <c r="CJ1">
        <v>1927</v>
      </c>
      <c r="CK1">
        <v>1928</v>
      </c>
      <c r="CL1">
        <v>1929</v>
      </c>
      <c r="CM1">
        <v>1930</v>
      </c>
      <c r="CN1">
        <v>1931</v>
      </c>
      <c r="CO1">
        <v>1932</v>
      </c>
      <c r="CP1">
        <v>1933</v>
      </c>
      <c r="CQ1">
        <v>1934</v>
      </c>
      <c r="CR1">
        <v>1935</v>
      </c>
      <c r="CS1">
        <v>1936</v>
      </c>
      <c r="CT1">
        <v>1937</v>
      </c>
      <c r="CU1">
        <v>1938</v>
      </c>
      <c r="CV1">
        <v>1939</v>
      </c>
      <c r="CW1">
        <v>1940</v>
      </c>
      <c r="CX1">
        <v>1941</v>
      </c>
      <c r="CY1">
        <v>1942</v>
      </c>
      <c r="CZ1">
        <v>1943</v>
      </c>
      <c r="DA1">
        <v>1944</v>
      </c>
      <c r="DB1">
        <v>1945</v>
      </c>
      <c r="DC1">
        <v>1946</v>
      </c>
      <c r="DD1">
        <v>1947</v>
      </c>
      <c r="DE1">
        <v>1948</v>
      </c>
      <c r="DF1">
        <v>1949</v>
      </c>
      <c r="DG1">
        <v>1950</v>
      </c>
      <c r="DH1">
        <v>1951</v>
      </c>
      <c r="DI1">
        <v>1952</v>
      </c>
      <c r="DJ1">
        <v>1953</v>
      </c>
      <c r="DK1">
        <v>1954</v>
      </c>
      <c r="DL1">
        <v>1955</v>
      </c>
      <c r="DM1">
        <v>1956</v>
      </c>
      <c r="DN1">
        <v>1957</v>
      </c>
      <c r="DO1">
        <v>1958</v>
      </c>
      <c r="DP1">
        <v>1959</v>
      </c>
      <c r="DQ1">
        <v>1960</v>
      </c>
      <c r="DR1">
        <v>1961</v>
      </c>
      <c r="DS1">
        <v>1962</v>
      </c>
      <c r="DT1">
        <v>1963</v>
      </c>
      <c r="DU1">
        <v>1964</v>
      </c>
      <c r="DV1">
        <v>1965</v>
      </c>
      <c r="DW1">
        <v>1966</v>
      </c>
      <c r="DX1">
        <v>1967</v>
      </c>
      <c r="DY1">
        <v>1968</v>
      </c>
      <c r="DZ1">
        <v>1969</v>
      </c>
      <c r="EA1">
        <v>1970</v>
      </c>
      <c r="EB1">
        <v>1971</v>
      </c>
      <c r="EC1">
        <v>1972</v>
      </c>
      <c r="ED1">
        <v>1973</v>
      </c>
      <c r="EE1">
        <v>1974</v>
      </c>
      <c r="EF1">
        <v>1975</v>
      </c>
      <c r="EG1">
        <v>1976</v>
      </c>
      <c r="EH1">
        <v>1977</v>
      </c>
      <c r="EI1">
        <v>1978</v>
      </c>
      <c r="EJ1">
        <v>1979</v>
      </c>
      <c r="EK1">
        <v>1980</v>
      </c>
      <c r="EL1">
        <v>1981</v>
      </c>
    </row>
    <row r="2" spans="1:148" x14ac:dyDescent="0.25">
      <c r="A2" t="s">
        <v>10</v>
      </c>
      <c r="B2">
        <v>1842</v>
      </c>
      <c r="C2">
        <v>26.425239999999999</v>
      </c>
      <c r="D2">
        <v>27.55292</v>
      </c>
      <c r="E2">
        <v>26.468779999999999</v>
      </c>
      <c r="F2">
        <v>27.19885</v>
      </c>
      <c r="G2">
        <v>27.80049</v>
      </c>
      <c r="H2">
        <v>29.026520000000001</v>
      </c>
      <c r="I2">
        <v>29.668579999999999</v>
      </c>
      <c r="J2">
        <v>29.686440000000001</v>
      </c>
      <c r="K2">
        <v>35.487609999999997</v>
      </c>
      <c r="L2">
        <v>36.119430000000001</v>
      </c>
      <c r="M2">
        <v>34.501449999999998</v>
      </c>
      <c r="N2">
        <v>33.672640000000001</v>
      </c>
      <c r="O2">
        <v>33.257339999999999</v>
      </c>
      <c r="P2">
        <v>33.42107</v>
      </c>
      <c r="Q2">
        <v>32.389360000000003</v>
      </c>
      <c r="R2">
        <v>36.582340000000002</v>
      </c>
      <c r="S2">
        <v>33.9968</v>
      </c>
      <c r="T2">
        <v>34.815849999999998</v>
      </c>
      <c r="U2">
        <v>34.251269999999998</v>
      </c>
      <c r="V2">
        <v>35.987220000000001</v>
      </c>
      <c r="W2">
        <v>35.811889999999998</v>
      </c>
      <c r="X2">
        <v>35.70241</v>
      </c>
      <c r="Y2">
        <v>38.2545</v>
      </c>
      <c r="Z2">
        <v>39.168430000000001</v>
      </c>
      <c r="AA2">
        <v>37.195990000000002</v>
      </c>
      <c r="AB2">
        <v>37.191879999999998</v>
      </c>
      <c r="AC2">
        <v>37.189570000000003</v>
      </c>
      <c r="AD2">
        <v>36.190530000000003</v>
      </c>
      <c r="AE2">
        <v>37.906239999999997</v>
      </c>
      <c r="AF2">
        <v>40.643689999999999</v>
      </c>
      <c r="ER2">
        <f>AVERAGE(C2:EQ2)</f>
        <v>33.785511</v>
      </c>
    </row>
    <row r="3" spans="1:148" x14ac:dyDescent="0.25">
      <c r="A3">
        <f>MIN(C2:BW16)</f>
        <v>26.06053</v>
      </c>
      <c r="B3">
        <v>1847</v>
      </c>
      <c r="H3">
        <v>26.06053</v>
      </c>
      <c r="I3">
        <v>26.636990000000001</v>
      </c>
      <c r="J3">
        <v>26.653020000000001</v>
      </c>
      <c r="K3">
        <v>31.861419999999999</v>
      </c>
      <c r="L3">
        <v>32.42868</v>
      </c>
      <c r="M3">
        <v>30.976019999999998</v>
      </c>
      <c r="N3">
        <v>30.2319</v>
      </c>
      <c r="O3">
        <v>29.85905</v>
      </c>
      <c r="P3">
        <v>30.006039999999999</v>
      </c>
      <c r="Q3">
        <v>29.079750000000001</v>
      </c>
      <c r="R3">
        <v>32.844290000000001</v>
      </c>
      <c r="S3">
        <v>30.522939999999998</v>
      </c>
      <c r="T3">
        <v>31.258299999999998</v>
      </c>
      <c r="U3">
        <v>30.75141</v>
      </c>
      <c r="V3">
        <v>32.309980000000003</v>
      </c>
      <c r="W3">
        <v>32.152569999999997</v>
      </c>
      <c r="X3">
        <v>32.054270000000002</v>
      </c>
      <c r="Y3">
        <v>34.345579999999998</v>
      </c>
      <c r="Z3">
        <v>35.166119999999999</v>
      </c>
      <c r="AA3">
        <v>33.395229999999998</v>
      </c>
      <c r="AB3">
        <v>33.391539999999999</v>
      </c>
      <c r="AC3">
        <v>33.38946</v>
      </c>
      <c r="AD3">
        <v>32.492510000000003</v>
      </c>
      <c r="AE3">
        <v>34.032910000000001</v>
      </c>
      <c r="AF3">
        <v>36.490630000000003</v>
      </c>
      <c r="AG3">
        <v>37.057429999999997</v>
      </c>
      <c r="AH3">
        <v>38.16657</v>
      </c>
      <c r="AI3">
        <v>38.31803</v>
      </c>
      <c r="AJ3">
        <v>36.66178</v>
      </c>
      <c r="AK3">
        <v>34.94847</v>
      </c>
      <c r="ER3">
        <f t="shared" ref="ER3:ER24" si="0">AVERAGE(C3:EQ3)</f>
        <v>32.451447333333334</v>
      </c>
    </row>
    <row r="4" spans="1:148" x14ac:dyDescent="0.25">
      <c r="A4">
        <f t="shared" ref="A4:A16" si="1">MIN(H4:FK4)</f>
        <v>30.589220000000001</v>
      </c>
      <c r="B4">
        <v>1852</v>
      </c>
      <c r="M4">
        <v>32.583930000000002</v>
      </c>
      <c r="N4">
        <v>31.801189999999998</v>
      </c>
      <c r="O4">
        <v>31.40897</v>
      </c>
      <c r="P4">
        <v>31.563590000000001</v>
      </c>
      <c r="Q4">
        <v>30.589220000000001</v>
      </c>
      <c r="R4">
        <v>34.549169999999997</v>
      </c>
      <c r="S4">
        <v>32.107329999999997</v>
      </c>
      <c r="T4">
        <v>32.880859999999998</v>
      </c>
      <c r="U4">
        <v>32.347650000000002</v>
      </c>
      <c r="V4">
        <v>33.987130000000001</v>
      </c>
      <c r="W4">
        <v>33.821539999999999</v>
      </c>
      <c r="X4">
        <v>33.718139999999998</v>
      </c>
      <c r="Y4">
        <v>36.128399999999999</v>
      </c>
      <c r="Z4">
        <v>36.991520000000001</v>
      </c>
      <c r="AA4">
        <v>35.128709999999998</v>
      </c>
      <c r="AB4">
        <v>35.12482</v>
      </c>
      <c r="AC4">
        <v>35.122639999999997</v>
      </c>
      <c r="AD4">
        <v>34.179130000000001</v>
      </c>
      <c r="AE4">
        <v>35.799480000000003</v>
      </c>
      <c r="AF4">
        <v>38.384790000000002</v>
      </c>
      <c r="AG4">
        <v>38.981009999999998</v>
      </c>
      <c r="AH4">
        <v>40.14772</v>
      </c>
      <c r="AI4">
        <v>40.307040000000001</v>
      </c>
      <c r="AJ4">
        <v>38.564819999999997</v>
      </c>
      <c r="AK4">
        <v>36.762569999999997</v>
      </c>
      <c r="AL4">
        <v>35.732199999999999</v>
      </c>
      <c r="AM4">
        <v>34.80592</v>
      </c>
      <c r="AN4">
        <v>34.502580000000002</v>
      </c>
      <c r="AO4">
        <v>31.871310000000001</v>
      </c>
      <c r="AP4">
        <v>30.706790000000002</v>
      </c>
      <c r="ER4">
        <f t="shared" si="0"/>
        <v>34.686672333333341</v>
      </c>
    </row>
    <row r="5" spans="1:148" x14ac:dyDescent="0.25">
      <c r="A5">
        <f t="shared" si="1"/>
        <v>32.016350000000003</v>
      </c>
      <c r="B5">
        <v>1857</v>
      </c>
      <c r="R5">
        <v>36.635309999999997</v>
      </c>
      <c r="S5">
        <v>34.046030000000002</v>
      </c>
      <c r="T5">
        <v>34.866259999999997</v>
      </c>
      <c r="U5">
        <v>34.30086</v>
      </c>
      <c r="V5">
        <v>36.039319999999996</v>
      </c>
      <c r="W5">
        <v>35.86374</v>
      </c>
      <c r="X5">
        <v>35.754100000000001</v>
      </c>
      <c r="Y5">
        <v>38.30988</v>
      </c>
      <c r="Z5">
        <v>39.225140000000003</v>
      </c>
      <c r="AA5">
        <v>37.249839999999999</v>
      </c>
      <c r="AB5">
        <v>37.245719999999999</v>
      </c>
      <c r="AC5">
        <v>37.243400000000001</v>
      </c>
      <c r="AD5">
        <v>36.242919999999998</v>
      </c>
      <c r="AE5">
        <v>37.961120000000001</v>
      </c>
      <c r="AF5">
        <v>40.702530000000003</v>
      </c>
      <c r="AG5">
        <v>41.33475</v>
      </c>
      <c r="AH5">
        <v>42.571910000000003</v>
      </c>
      <c r="AI5">
        <v>42.740850000000002</v>
      </c>
      <c r="AJ5">
        <v>40.893430000000002</v>
      </c>
      <c r="AK5">
        <v>38.98236</v>
      </c>
      <c r="AL5">
        <v>37.889769999999999</v>
      </c>
      <c r="AM5">
        <v>36.907550000000001</v>
      </c>
      <c r="AN5">
        <v>36.585900000000002</v>
      </c>
      <c r="AO5">
        <v>33.795749999999998</v>
      </c>
      <c r="AP5">
        <v>32.560920000000003</v>
      </c>
      <c r="AQ5">
        <v>32.016350000000003</v>
      </c>
      <c r="AR5">
        <v>34.85031</v>
      </c>
      <c r="AS5">
        <v>36.06653</v>
      </c>
      <c r="AT5">
        <v>36.091250000000002</v>
      </c>
      <c r="AU5">
        <v>36.181559999999998</v>
      </c>
      <c r="ER5">
        <f t="shared" si="0"/>
        <v>37.038511999999997</v>
      </c>
    </row>
    <row r="6" spans="1:148" x14ac:dyDescent="0.25">
      <c r="A6">
        <f t="shared" si="1"/>
        <v>29.74184</v>
      </c>
      <c r="B6">
        <v>1862</v>
      </c>
      <c r="W6">
        <v>33.315910000000002</v>
      </c>
      <c r="X6">
        <v>33.214060000000003</v>
      </c>
      <c r="Y6">
        <v>35.588279999999997</v>
      </c>
      <c r="Z6">
        <v>36.438510000000001</v>
      </c>
      <c r="AA6">
        <v>34.603540000000002</v>
      </c>
      <c r="AB6">
        <v>34.599719999999998</v>
      </c>
      <c r="AC6">
        <v>34.597560000000001</v>
      </c>
      <c r="AD6">
        <v>33.66816</v>
      </c>
      <c r="AE6">
        <v>35.264290000000003</v>
      </c>
      <c r="AF6">
        <v>37.810949999999998</v>
      </c>
      <c r="AG6">
        <v>38.398249999999997</v>
      </c>
      <c r="AH6">
        <v>39.547519999999999</v>
      </c>
      <c r="AI6">
        <v>39.704459999999997</v>
      </c>
      <c r="AJ6">
        <v>37.988289999999999</v>
      </c>
      <c r="AK6">
        <v>36.212969999999999</v>
      </c>
      <c r="AL6">
        <v>35.198009999999996</v>
      </c>
      <c r="AM6">
        <v>34.285580000000003</v>
      </c>
      <c r="AN6">
        <v>33.98677</v>
      </c>
      <c r="AO6">
        <v>31.394839999999999</v>
      </c>
      <c r="AP6">
        <v>30.247730000000001</v>
      </c>
      <c r="AQ6">
        <v>29.74184</v>
      </c>
      <c r="AR6">
        <v>32.374470000000002</v>
      </c>
      <c r="AS6">
        <v>33.504300000000001</v>
      </c>
      <c r="AT6">
        <v>33.527259999999998</v>
      </c>
      <c r="AU6">
        <v>33.611150000000002</v>
      </c>
      <c r="AV6">
        <v>34.69614</v>
      </c>
      <c r="AW6">
        <v>35.011279999999999</v>
      </c>
      <c r="AX6">
        <v>34.441519999999997</v>
      </c>
      <c r="AY6">
        <v>32.641539999999999</v>
      </c>
      <c r="AZ6">
        <v>32.761270000000003</v>
      </c>
      <c r="ER6">
        <f t="shared" si="0"/>
        <v>34.612538999999998</v>
      </c>
    </row>
    <row r="7" spans="1:148" x14ac:dyDescent="0.25">
      <c r="A7">
        <f t="shared" si="1"/>
        <v>28.801349999999999</v>
      </c>
      <c r="B7">
        <v>1867</v>
      </c>
      <c r="AB7">
        <v>33.505609999999997</v>
      </c>
      <c r="AC7">
        <v>33.503520000000002</v>
      </c>
      <c r="AD7">
        <v>32.60351</v>
      </c>
      <c r="AE7">
        <v>34.149169999999998</v>
      </c>
      <c r="AF7">
        <v>36.615290000000002</v>
      </c>
      <c r="AG7">
        <v>37.18403</v>
      </c>
      <c r="AH7">
        <v>38.296950000000002</v>
      </c>
      <c r="AI7">
        <v>38.448929999999997</v>
      </c>
      <c r="AJ7">
        <v>36.787030000000001</v>
      </c>
      <c r="AK7">
        <v>35.06785</v>
      </c>
      <c r="AL7">
        <v>34.084980000000002</v>
      </c>
      <c r="AM7">
        <v>33.2014</v>
      </c>
      <c r="AN7">
        <v>32.912039999999998</v>
      </c>
      <c r="AO7">
        <v>30.402069999999998</v>
      </c>
      <c r="AP7">
        <v>29.291239999999998</v>
      </c>
      <c r="AQ7">
        <v>28.801349999999999</v>
      </c>
      <c r="AR7">
        <v>31.350729999999999</v>
      </c>
      <c r="AS7">
        <v>32.44482</v>
      </c>
      <c r="AT7">
        <v>32.467059999999996</v>
      </c>
      <c r="AU7">
        <v>32.548299999999998</v>
      </c>
      <c r="AV7">
        <v>33.598979999999997</v>
      </c>
      <c r="AW7">
        <v>33.904159999999997</v>
      </c>
      <c r="AX7">
        <v>33.352420000000002</v>
      </c>
      <c r="AY7">
        <v>31.609349999999999</v>
      </c>
      <c r="AZ7">
        <v>31.725300000000001</v>
      </c>
      <c r="BA7">
        <v>31.98771</v>
      </c>
      <c r="BB7">
        <v>33.045999999999999</v>
      </c>
      <c r="BC7">
        <v>31.14443</v>
      </c>
      <c r="BD7">
        <v>31.492349999999998</v>
      </c>
      <c r="BE7">
        <v>30.13447</v>
      </c>
      <c r="ER7">
        <f t="shared" si="0"/>
        <v>33.188701666666667</v>
      </c>
    </row>
    <row r="8" spans="1:148" x14ac:dyDescent="0.25">
      <c r="A8">
        <f t="shared" si="1"/>
        <v>32.071539999999999</v>
      </c>
      <c r="B8">
        <v>1872</v>
      </c>
      <c r="AG8">
        <v>41.406010000000002</v>
      </c>
      <c r="AH8">
        <v>42.645310000000002</v>
      </c>
      <c r="AI8">
        <v>42.814540000000001</v>
      </c>
      <c r="AJ8">
        <v>40.963940000000001</v>
      </c>
      <c r="AK8">
        <v>39.049570000000003</v>
      </c>
      <c r="AL8">
        <v>37.955100000000002</v>
      </c>
      <c r="AM8">
        <v>36.97119</v>
      </c>
      <c r="AN8">
        <v>36.648980000000002</v>
      </c>
      <c r="AO8">
        <v>33.854030000000002</v>
      </c>
      <c r="AP8">
        <v>32.617069999999998</v>
      </c>
      <c r="AQ8">
        <v>32.071539999999999</v>
      </c>
      <c r="AR8">
        <v>34.910400000000003</v>
      </c>
      <c r="AS8">
        <v>36.128720000000001</v>
      </c>
      <c r="AT8">
        <v>36.153480000000002</v>
      </c>
      <c r="AU8">
        <v>36.243940000000002</v>
      </c>
      <c r="AV8">
        <v>37.413919999999997</v>
      </c>
      <c r="AW8">
        <v>37.753749999999997</v>
      </c>
      <c r="AX8">
        <v>37.139360000000003</v>
      </c>
      <c r="AY8">
        <v>35.198390000000003</v>
      </c>
      <c r="AZ8">
        <v>35.327489999999997</v>
      </c>
      <c r="BA8">
        <v>35.619700000000002</v>
      </c>
      <c r="BB8">
        <v>36.79815</v>
      </c>
      <c r="BC8">
        <v>34.680669999999999</v>
      </c>
      <c r="BD8">
        <v>35.068100000000001</v>
      </c>
      <c r="BE8">
        <v>33.556040000000003</v>
      </c>
      <c r="BF8">
        <v>34.04654</v>
      </c>
      <c r="BG8">
        <v>35.546219999999998</v>
      </c>
      <c r="BH8">
        <v>35.941200000000002</v>
      </c>
      <c r="BI8">
        <v>37.661140000000003</v>
      </c>
      <c r="BJ8">
        <v>38.608350000000002</v>
      </c>
      <c r="ER8">
        <f t="shared" si="0"/>
        <v>36.69309466666666</v>
      </c>
    </row>
    <row r="9" spans="1:148" x14ac:dyDescent="0.25">
      <c r="A9">
        <f t="shared" si="1"/>
        <v>29.8398</v>
      </c>
      <c r="B9">
        <v>1877</v>
      </c>
      <c r="AL9">
        <v>35.313940000000002</v>
      </c>
      <c r="AM9">
        <v>34.398499999999999</v>
      </c>
      <c r="AN9">
        <v>34.098709999999997</v>
      </c>
      <c r="AO9">
        <v>31.498249999999999</v>
      </c>
      <c r="AP9">
        <v>30.347359999999998</v>
      </c>
      <c r="AQ9">
        <v>29.8398</v>
      </c>
      <c r="AR9">
        <v>32.481110000000001</v>
      </c>
      <c r="AS9">
        <v>33.614640000000001</v>
      </c>
      <c r="AT9">
        <v>33.637680000000003</v>
      </c>
      <c r="AU9">
        <v>33.72186</v>
      </c>
      <c r="AV9">
        <v>34.810420000000001</v>
      </c>
      <c r="AW9">
        <v>35.126600000000003</v>
      </c>
      <c r="AX9">
        <v>34.554960000000001</v>
      </c>
      <c r="AY9">
        <v>32.749049999999997</v>
      </c>
      <c r="AZ9">
        <v>32.869169999999997</v>
      </c>
      <c r="BA9">
        <v>33.14105</v>
      </c>
      <c r="BB9">
        <v>34.237499999999997</v>
      </c>
      <c r="BC9">
        <v>32.267359999999996</v>
      </c>
      <c r="BD9">
        <v>32.627830000000003</v>
      </c>
      <c r="BE9">
        <v>31.22099</v>
      </c>
      <c r="BF9">
        <v>31.67736</v>
      </c>
      <c r="BG9">
        <v>33.072679999999998</v>
      </c>
      <c r="BH9">
        <v>33.440170000000002</v>
      </c>
      <c r="BI9">
        <v>35.040430000000001</v>
      </c>
      <c r="BJ9">
        <v>35.921729999999997</v>
      </c>
      <c r="BK9">
        <v>34.883090000000003</v>
      </c>
      <c r="BL9">
        <v>35.467350000000003</v>
      </c>
      <c r="BM9">
        <v>36.19491</v>
      </c>
      <c r="BN9">
        <v>36.340859999999999</v>
      </c>
      <c r="BO9">
        <v>35.587229999999998</v>
      </c>
      <c r="ER9">
        <f t="shared" si="0"/>
        <v>33.672753000000007</v>
      </c>
    </row>
    <row r="10" spans="1:148" x14ac:dyDescent="0.25">
      <c r="A10">
        <f t="shared" si="1"/>
        <v>26.806059999999999</v>
      </c>
      <c r="B10">
        <v>1882</v>
      </c>
      <c r="AQ10">
        <v>26.806059999999999</v>
      </c>
      <c r="AR10">
        <v>29.178830000000001</v>
      </c>
      <c r="AS10">
        <v>30.197120000000002</v>
      </c>
      <c r="AT10">
        <v>30.21782</v>
      </c>
      <c r="AU10">
        <v>30.293430000000001</v>
      </c>
      <c r="AV10">
        <v>31.271319999999999</v>
      </c>
      <c r="AW10">
        <v>31.55536</v>
      </c>
      <c r="AX10">
        <v>31.041840000000001</v>
      </c>
      <c r="AY10">
        <v>29.419530000000002</v>
      </c>
      <c r="AZ10">
        <v>29.527439999999999</v>
      </c>
      <c r="BA10">
        <v>29.77168</v>
      </c>
      <c r="BB10">
        <v>30.75665</v>
      </c>
      <c r="BC10">
        <v>28.986820000000002</v>
      </c>
      <c r="BD10">
        <v>29.31063</v>
      </c>
      <c r="BE10">
        <v>28.04682</v>
      </c>
      <c r="BF10">
        <v>28.456790000000002</v>
      </c>
      <c r="BG10">
        <v>29.710260000000002</v>
      </c>
      <c r="BH10">
        <v>30.040389999999999</v>
      </c>
      <c r="BI10">
        <v>31.47795</v>
      </c>
      <c r="BJ10">
        <v>32.269649999999999</v>
      </c>
      <c r="BK10">
        <v>31.33661</v>
      </c>
      <c r="BL10">
        <v>31.861470000000001</v>
      </c>
      <c r="BM10">
        <v>32.515059999999998</v>
      </c>
      <c r="BN10">
        <v>32.646169999999998</v>
      </c>
      <c r="BO10">
        <v>31.969159999999999</v>
      </c>
      <c r="BP10">
        <v>32.91675</v>
      </c>
      <c r="BQ10">
        <v>32.78266</v>
      </c>
      <c r="BR10">
        <v>32.369689999999999</v>
      </c>
      <c r="BS10">
        <v>31.38786</v>
      </c>
      <c r="BT10">
        <v>32.443010000000001</v>
      </c>
      <c r="ER10">
        <f t="shared" si="0"/>
        <v>30.685494333333327</v>
      </c>
    </row>
    <row r="11" spans="1:148" x14ac:dyDescent="0.25">
      <c r="A11">
        <f t="shared" si="1"/>
        <v>28.495650000000001</v>
      </c>
      <c r="B11">
        <v>1887</v>
      </c>
      <c r="AV11">
        <v>33.672409999999999</v>
      </c>
      <c r="AW11">
        <v>33.978250000000003</v>
      </c>
      <c r="AX11">
        <v>33.4253</v>
      </c>
      <c r="AY11">
        <v>31.678429999999999</v>
      </c>
      <c r="AZ11">
        <v>31.794630000000002</v>
      </c>
      <c r="BA11">
        <v>32.057609999999997</v>
      </c>
      <c r="BB11">
        <v>33.118209999999998</v>
      </c>
      <c r="BC11">
        <v>31.212489999999999</v>
      </c>
      <c r="BD11">
        <v>31.561170000000001</v>
      </c>
      <c r="BE11">
        <v>30.200320000000001</v>
      </c>
      <c r="BF11">
        <v>30.641770000000001</v>
      </c>
      <c r="BG11">
        <v>31.991479999999999</v>
      </c>
      <c r="BH11">
        <v>32.34695</v>
      </c>
      <c r="BI11">
        <v>33.8949</v>
      </c>
      <c r="BJ11">
        <v>34.74738</v>
      </c>
      <c r="BK11">
        <v>33.742699999999999</v>
      </c>
      <c r="BL11">
        <v>34.307859999999998</v>
      </c>
      <c r="BM11">
        <v>35.011629999999997</v>
      </c>
      <c r="BN11">
        <v>35.152810000000002</v>
      </c>
      <c r="BO11">
        <v>34.423830000000002</v>
      </c>
      <c r="BP11">
        <v>35.44417</v>
      </c>
      <c r="BQ11">
        <v>35.299779999999998</v>
      </c>
      <c r="BR11">
        <v>34.8551</v>
      </c>
      <c r="BS11">
        <v>33.797879999999999</v>
      </c>
      <c r="BT11">
        <v>34.934049999999999</v>
      </c>
      <c r="BU11">
        <v>36.617170000000002</v>
      </c>
      <c r="BV11">
        <v>37.464829999999999</v>
      </c>
      <c r="BW11">
        <v>37.04983</v>
      </c>
      <c r="BX11">
        <v>28.495650000000001</v>
      </c>
      <c r="BY11">
        <v>30.456040000000002</v>
      </c>
      <c r="ER11">
        <f t="shared" si="0"/>
        <v>33.445820999999995</v>
      </c>
    </row>
    <row r="12" spans="1:148" x14ac:dyDescent="0.25">
      <c r="A12">
        <f t="shared" si="1"/>
        <v>19.26201</v>
      </c>
      <c r="B12">
        <v>1892</v>
      </c>
      <c r="BA12">
        <v>33.222149999999999</v>
      </c>
      <c r="BB12">
        <v>34.321280000000002</v>
      </c>
      <c r="BC12">
        <v>32.346330000000002</v>
      </c>
      <c r="BD12">
        <v>32.70767</v>
      </c>
      <c r="BE12">
        <v>31.29739</v>
      </c>
      <c r="BF12">
        <v>31.75488</v>
      </c>
      <c r="BG12">
        <v>33.15361</v>
      </c>
      <c r="BH12">
        <v>33.522010000000002</v>
      </c>
      <c r="BI12">
        <v>35.126179999999998</v>
      </c>
      <c r="BJ12">
        <v>36.009639999999997</v>
      </c>
      <c r="BK12">
        <v>34.96846</v>
      </c>
      <c r="BL12">
        <v>35.554139999999997</v>
      </c>
      <c r="BM12">
        <v>36.28349</v>
      </c>
      <c r="BN12">
        <v>36.429789999999997</v>
      </c>
      <c r="BO12">
        <v>35.674320000000002</v>
      </c>
      <c r="BP12">
        <v>36.731729999999999</v>
      </c>
      <c r="BQ12">
        <v>36.582099999999997</v>
      </c>
      <c r="BR12">
        <v>36.121270000000003</v>
      </c>
      <c r="BS12">
        <v>35.025649999999999</v>
      </c>
      <c r="BT12">
        <v>36.20308</v>
      </c>
      <c r="BU12">
        <v>37.947339999999997</v>
      </c>
      <c r="BV12">
        <v>38.825800000000001</v>
      </c>
      <c r="BW12">
        <v>38.395719999999997</v>
      </c>
      <c r="BX12">
        <v>29.530799999999999</v>
      </c>
      <c r="BY12">
        <v>31.5624</v>
      </c>
      <c r="BZ12">
        <v>30.378219999999999</v>
      </c>
      <c r="CA12">
        <v>26.762969999999999</v>
      </c>
      <c r="CB12">
        <v>22.948509999999999</v>
      </c>
      <c r="CC12">
        <v>19.26201</v>
      </c>
      <c r="CD12">
        <v>21.742750000000001</v>
      </c>
      <c r="ER12">
        <f t="shared" si="0"/>
        <v>33.013056333333331</v>
      </c>
    </row>
    <row r="13" spans="1:148" x14ac:dyDescent="0.25">
      <c r="A13">
        <f t="shared" si="1"/>
        <v>19.304410000000001</v>
      </c>
      <c r="B13">
        <v>1897</v>
      </c>
      <c r="BF13">
        <v>31.824770000000001</v>
      </c>
      <c r="BG13">
        <v>33.226590000000002</v>
      </c>
      <c r="BH13">
        <v>33.595790000000001</v>
      </c>
      <c r="BI13">
        <v>35.203499999999998</v>
      </c>
      <c r="BJ13">
        <v>36.088889999999999</v>
      </c>
      <c r="BK13">
        <v>35.04542</v>
      </c>
      <c r="BL13">
        <v>35.632399999999997</v>
      </c>
      <c r="BM13">
        <v>36.363349999999997</v>
      </c>
      <c r="BN13">
        <v>36.509979999999999</v>
      </c>
      <c r="BO13">
        <v>35.752850000000002</v>
      </c>
      <c r="BP13">
        <v>36.812579999999997</v>
      </c>
      <c r="BQ13">
        <v>36.662619999999997</v>
      </c>
      <c r="BR13">
        <v>36.200769999999999</v>
      </c>
      <c r="BS13">
        <v>35.102739999999997</v>
      </c>
      <c r="BT13">
        <v>36.282769999999999</v>
      </c>
      <c r="BU13">
        <v>38.03087</v>
      </c>
      <c r="BV13">
        <v>38.911250000000003</v>
      </c>
      <c r="BW13">
        <v>38.480220000000003</v>
      </c>
      <c r="BX13">
        <v>29.595790000000001</v>
      </c>
      <c r="BY13">
        <v>31.631869999999999</v>
      </c>
      <c r="BZ13">
        <v>30.445080000000001</v>
      </c>
      <c r="CA13">
        <v>26.82188</v>
      </c>
      <c r="CB13">
        <v>22.999020000000002</v>
      </c>
      <c r="CC13">
        <v>19.304410000000001</v>
      </c>
      <c r="CD13">
        <v>21.790610000000001</v>
      </c>
      <c r="CE13">
        <v>21.558409999999999</v>
      </c>
      <c r="CF13">
        <v>21.72043</v>
      </c>
      <c r="CG13">
        <v>21.479959999999998</v>
      </c>
      <c r="CH13">
        <v>24.485119999999998</v>
      </c>
      <c r="CI13">
        <v>21.28106</v>
      </c>
      <c r="ER13">
        <f t="shared" si="0"/>
        <v>31.294699999999995</v>
      </c>
    </row>
    <row r="14" spans="1:148" x14ac:dyDescent="0.25">
      <c r="A14">
        <f t="shared" si="1"/>
        <v>16.34535</v>
      </c>
      <c r="B14">
        <v>1902</v>
      </c>
      <c r="BK14">
        <v>30.847999999999999</v>
      </c>
      <c r="BL14">
        <v>31.36468</v>
      </c>
      <c r="BM14">
        <v>32.00808</v>
      </c>
      <c r="BN14">
        <v>32.137149999999998</v>
      </c>
      <c r="BO14">
        <v>31.470700000000001</v>
      </c>
      <c r="BP14">
        <v>32.403509999999997</v>
      </c>
      <c r="BQ14">
        <v>32.271509999999999</v>
      </c>
      <c r="BR14">
        <v>31.864979999999999</v>
      </c>
      <c r="BS14">
        <v>30.89845</v>
      </c>
      <c r="BT14">
        <v>31.937149999999999</v>
      </c>
      <c r="BU14">
        <v>33.475879999999997</v>
      </c>
      <c r="BV14">
        <v>34.250819999999997</v>
      </c>
      <c r="BW14">
        <v>33.871409999999997</v>
      </c>
      <c r="BX14">
        <v>26.051079999999999</v>
      </c>
      <c r="BY14">
        <v>27.843299999999999</v>
      </c>
      <c r="BZ14">
        <v>26.798649999999999</v>
      </c>
      <c r="CA14">
        <v>23.609400000000001</v>
      </c>
      <c r="CB14">
        <v>20.244409999999998</v>
      </c>
      <c r="CC14">
        <v>16.9923</v>
      </c>
      <c r="CD14">
        <v>19.180730000000001</v>
      </c>
      <c r="CE14">
        <v>18.97634</v>
      </c>
      <c r="CF14">
        <v>19.118960000000001</v>
      </c>
      <c r="CG14">
        <v>18.90729</v>
      </c>
      <c r="CH14">
        <v>21.552520000000001</v>
      </c>
      <c r="CI14">
        <v>18.732199999999999</v>
      </c>
      <c r="CJ14">
        <v>18.500330000000002</v>
      </c>
      <c r="CK14">
        <v>18.112120000000001</v>
      </c>
      <c r="CL14">
        <v>17.15981</v>
      </c>
      <c r="CM14">
        <v>16.34535</v>
      </c>
      <c r="CN14">
        <v>18.320080000000001</v>
      </c>
      <c r="ER14">
        <f t="shared" si="0"/>
        <v>25.508239666666672</v>
      </c>
    </row>
    <row r="15" spans="1:148" x14ac:dyDescent="0.25">
      <c r="A15">
        <f t="shared" si="1"/>
        <v>11.733449999999999</v>
      </c>
      <c r="B15">
        <v>1907</v>
      </c>
      <c r="BP15">
        <v>28.333189999999998</v>
      </c>
      <c r="BQ15">
        <v>28.217770000000002</v>
      </c>
      <c r="BR15">
        <v>27.862300000000001</v>
      </c>
      <c r="BS15">
        <v>27.017189999999999</v>
      </c>
      <c r="BT15">
        <v>27.925419999999999</v>
      </c>
      <c r="BU15">
        <v>29.270849999999999</v>
      </c>
      <c r="BV15">
        <v>29.948450000000001</v>
      </c>
      <c r="BW15">
        <v>29.616710000000001</v>
      </c>
      <c r="BX15">
        <v>22.77871</v>
      </c>
      <c r="BY15">
        <v>24.345800000000001</v>
      </c>
      <c r="BZ15">
        <v>23.432369999999999</v>
      </c>
      <c r="CA15">
        <v>20.643730000000001</v>
      </c>
      <c r="CB15">
        <v>17.701429999999998</v>
      </c>
      <c r="CC15">
        <v>14.857839999999999</v>
      </c>
      <c r="CD15">
        <v>16.771370000000001</v>
      </c>
      <c r="CE15">
        <v>16.592649999999999</v>
      </c>
      <c r="CF15">
        <v>16.71735</v>
      </c>
      <c r="CG15">
        <v>16.53228</v>
      </c>
      <c r="CH15">
        <v>18.845230000000001</v>
      </c>
      <c r="CI15">
        <v>16.379180000000002</v>
      </c>
      <c r="CJ15">
        <v>16.176439999999999</v>
      </c>
      <c r="CK15">
        <v>15.83699</v>
      </c>
      <c r="CL15">
        <v>15.004300000000001</v>
      </c>
      <c r="CM15">
        <v>14.292149999999999</v>
      </c>
      <c r="CN15">
        <v>16.018830000000001</v>
      </c>
      <c r="CO15">
        <v>18.43534</v>
      </c>
      <c r="CP15">
        <v>16.189509999999999</v>
      </c>
      <c r="CQ15">
        <v>15.796239999999999</v>
      </c>
      <c r="CR15">
        <v>15.00193</v>
      </c>
      <c r="CS15">
        <v>11.733449999999999</v>
      </c>
      <c r="ER15">
        <f t="shared" si="0"/>
        <v>20.275833333333335</v>
      </c>
    </row>
    <row r="16" spans="1:148" x14ac:dyDescent="0.25">
      <c r="A16">
        <f t="shared" si="1"/>
        <v>6.5633549999999996</v>
      </c>
      <c r="B16">
        <v>1912</v>
      </c>
      <c r="BU16">
        <v>26.290559999999999</v>
      </c>
      <c r="BV16">
        <v>26.899170000000002</v>
      </c>
      <c r="BW16">
        <v>26.601199999999999</v>
      </c>
      <c r="BX16">
        <v>20.459430000000001</v>
      </c>
      <c r="BY16">
        <v>21.866959999999999</v>
      </c>
      <c r="BZ16">
        <v>21.04654</v>
      </c>
      <c r="CA16">
        <v>18.541840000000001</v>
      </c>
      <c r="CB16">
        <v>15.89911</v>
      </c>
      <c r="CC16">
        <v>13.345050000000001</v>
      </c>
      <c r="CD16">
        <v>15.063750000000001</v>
      </c>
      <c r="CE16">
        <v>14.903219999999999</v>
      </c>
      <c r="CF16">
        <v>15.015230000000001</v>
      </c>
      <c r="CG16">
        <v>14.849</v>
      </c>
      <c r="CH16">
        <v>16.926449999999999</v>
      </c>
      <c r="CI16">
        <v>14.71149</v>
      </c>
      <c r="CJ16">
        <v>14.529389999999999</v>
      </c>
      <c r="CK16">
        <v>14.224500000000001</v>
      </c>
      <c r="CL16">
        <v>13.476599999999999</v>
      </c>
      <c r="CM16">
        <v>12.836959999999999</v>
      </c>
      <c r="CN16">
        <v>14.38782</v>
      </c>
      <c r="CO16">
        <v>16.55829</v>
      </c>
      <c r="CP16">
        <v>14.541130000000001</v>
      </c>
      <c r="CQ16">
        <v>14.187900000000001</v>
      </c>
      <c r="CR16">
        <v>13.474460000000001</v>
      </c>
      <c r="CS16">
        <v>10.538779999999999</v>
      </c>
      <c r="CT16">
        <v>8.7237659999999995</v>
      </c>
      <c r="CU16">
        <v>8.8077919999999992</v>
      </c>
      <c r="CV16">
        <v>8.8619520000000005</v>
      </c>
      <c r="CW16">
        <v>9.4077950000000001</v>
      </c>
      <c r="CX16">
        <v>6.5633549999999996</v>
      </c>
      <c r="ER16">
        <f t="shared" si="0"/>
        <v>15.451316333333333</v>
      </c>
    </row>
    <row r="17" spans="1:150" x14ac:dyDescent="0.25">
      <c r="B17">
        <v>1922</v>
      </c>
      <c r="CE17">
        <v>10.74006</v>
      </c>
      <c r="CF17">
        <v>10.820779999999999</v>
      </c>
      <c r="CG17">
        <v>10.700979999999999</v>
      </c>
      <c r="CH17">
        <v>12.19811</v>
      </c>
      <c r="CI17">
        <v>10.601889999999999</v>
      </c>
      <c r="CJ17">
        <v>10.470660000000001</v>
      </c>
      <c r="CK17">
        <v>10.25094</v>
      </c>
      <c r="CL17">
        <v>9.7119590000000002</v>
      </c>
      <c r="CM17">
        <v>9.2509990000000002</v>
      </c>
      <c r="CN17">
        <v>10.368639999999999</v>
      </c>
      <c r="CO17">
        <v>11.932790000000001</v>
      </c>
      <c r="CP17">
        <v>10.47912</v>
      </c>
      <c r="CQ17">
        <v>10.22456</v>
      </c>
      <c r="CR17">
        <v>9.7104210000000002</v>
      </c>
      <c r="CS17">
        <v>7.5948070000000003</v>
      </c>
      <c r="CT17">
        <v>6.2868139999999997</v>
      </c>
      <c r="CU17">
        <v>6.3473670000000002</v>
      </c>
      <c r="CV17">
        <v>6.3863979999999998</v>
      </c>
      <c r="CW17">
        <v>6.7797619999999998</v>
      </c>
      <c r="CX17">
        <v>4.7299049999999996</v>
      </c>
      <c r="CY17">
        <v>5.3540330000000003</v>
      </c>
      <c r="CZ17">
        <v>5.406752</v>
      </c>
      <c r="DA17">
        <v>4.695125</v>
      </c>
      <c r="DB17">
        <v>2.492604</v>
      </c>
      <c r="DC17">
        <v>1.741363</v>
      </c>
      <c r="DD17">
        <v>1.5900829999999999</v>
      </c>
      <c r="DE17">
        <v>1.3439639999999999</v>
      </c>
      <c r="DF17">
        <v>1.4744809999999999</v>
      </c>
      <c r="DG17">
        <v>1.6891080000000001</v>
      </c>
      <c r="DH17">
        <v>1.6369670000000001</v>
      </c>
      <c r="ER17">
        <f t="shared" si="0"/>
        <v>7.1003813999999998</v>
      </c>
    </row>
    <row r="18" spans="1:150" x14ac:dyDescent="0.25">
      <c r="B18">
        <v>1927</v>
      </c>
      <c r="CJ18">
        <v>10.1639</v>
      </c>
      <c r="CK18">
        <v>9.9506219999999992</v>
      </c>
      <c r="CL18">
        <v>9.4274310000000003</v>
      </c>
      <c r="CM18">
        <v>8.9799769999999999</v>
      </c>
      <c r="CN18">
        <v>10.064870000000001</v>
      </c>
      <c r="CO18">
        <v>11.5832</v>
      </c>
      <c r="CP18">
        <v>10.17211</v>
      </c>
      <c r="CQ18">
        <v>9.9250179999999997</v>
      </c>
      <c r="CR18">
        <v>9.4259389999999996</v>
      </c>
      <c r="CS18">
        <v>7.3723049999999999</v>
      </c>
      <c r="CT18">
        <v>6.1026319999999998</v>
      </c>
      <c r="CU18">
        <v>6.1614100000000001</v>
      </c>
      <c r="CV18">
        <v>6.1992969999999996</v>
      </c>
      <c r="CW18">
        <v>6.5811380000000002</v>
      </c>
      <c r="CX18">
        <v>4.5913349999999999</v>
      </c>
      <c r="CY18">
        <v>5.1971780000000001</v>
      </c>
      <c r="CZ18">
        <v>5.2483519999999997</v>
      </c>
      <c r="DA18">
        <v>4.5575739999999998</v>
      </c>
      <c r="DB18">
        <v>2.4195790000000001</v>
      </c>
      <c r="DC18">
        <v>1.690347</v>
      </c>
      <c r="DD18">
        <v>1.543499</v>
      </c>
      <c r="DE18">
        <v>1.3045899999999999</v>
      </c>
      <c r="DF18">
        <v>1.4312830000000001</v>
      </c>
      <c r="DG18">
        <v>1.6396219999999999</v>
      </c>
      <c r="DH18">
        <v>1.58901</v>
      </c>
      <c r="DI18">
        <v>1.5646359999999999</v>
      </c>
      <c r="DJ18">
        <v>1.881786</v>
      </c>
      <c r="DK18">
        <v>1.6472230000000001</v>
      </c>
      <c r="DL18">
        <v>1.3074779999999999</v>
      </c>
      <c r="DM18">
        <v>1.491471</v>
      </c>
      <c r="ER18">
        <f t="shared" si="0"/>
        <v>5.3738270666666663</v>
      </c>
    </row>
    <row r="19" spans="1:150" x14ac:dyDescent="0.25">
      <c r="B19">
        <v>1932</v>
      </c>
      <c r="CO19">
        <v>9.1474189999999993</v>
      </c>
      <c r="CP19">
        <v>8.0330680000000001</v>
      </c>
      <c r="CQ19">
        <v>7.8379310000000002</v>
      </c>
      <c r="CR19">
        <v>7.4438009999999997</v>
      </c>
      <c r="CS19">
        <v>5.8220159999999996</v>
      </c>
      <c r="CT19">
        <v>4.819337</v>
      </c>
      <c r="CU19">
        <v>4.8657560000000002</v>
      </c>
      <c r="CV19">
        <v>4.8956749999999998</v>
      </c>
      <c r="CW19">
        <v>5.1972209999999999</v>
      </c>
      <c r="CX19">
        <v>3.6258439999999998</v>
      </c>
      <c r="CY19">
        <v>4.1042880000000004</v>
      </c>
      <c r="CZ19">
        <v>4.1447000000000003</v>
      </c>
      <c r="DA19">
        <v>3.599183</v>
      </c>
      <c r="DB19">
        <v>1.9107769999999999</v>
      </c>
      <c r="DC19">
        <v>1.334892</v>
      </c>
      <c r="DD19">
        <v>1.218923</v>
      </c>
      <c r="DE19">
        <v>1.030254</v>
      </c>
      <c r="DF19">
        <v>1.1303049999999999</v>
      </c>
      <c r="DG19">
        <v>1.294834</v>
      </c>
      <c r="DH19">
        <v>1.254864</v>
      </c>
      <c r="DI19">
        <v>1.235616</v>
      </c>
      <c r="DJ19">
        <v>1.4860739999999999</v>
      </c>
      <c r="DK19">
        <v>1.3008360000000001</v>
      </c>
      <c r="DL19">
        <v>1.0325340000000001</v>
      </c>
      <c r="DM19">
        <v>1.177837</v>
      </c>
      <c r="DN19">
        <v>1.29559</v>
      </c>
      <c r="DO19">
        <v>1.2083950000000001</v>
      </c>
      <c r="DP19">
        <v>1.1365799999999999</v>
      </c>
      <c r="DQ19">
        <v>1.2055290000000001</v>
      </c>
      <c r="DR19">
        <v>1.336128</v>
      </c>
      <c r="ER19">
        <f t="shared" si="0"/>
        <v>3.1708735666666654</v>
      </c>
    </row>
    <row r="20" spans="1:150" x14ac:dyDescent="0.25">
      <c r="B20">
        <v>1937</v>
      </c>
      <c r="CT20">
        <v>5.0720179999999999</v>
      </c>
      <c r="CU20">
        <v>5.12087</v>
      </c>
      <c r="CV20">
        <v>5.1523589999999997</v>
      </c>
      <c r="CW20">
        <v>5.4697139999999997</v>
      </c>
      <c r="CX20">
        <v>3.81595</v>
      </c>
      <c r="CY20">
        <v>4.3194790000000003</v>
      </c>
      <c r="CZ20">
        <v>4.3620099999999997</v>
      </c>
      <c r="DA20">
        <v>3.78789</v>
      </c>
      <c r="DB20">
        <v>2.0109599999999999</v>
      </c>
      <c r="DC20">
        <v>1.404881</v>
      </c>
      <c r="DD20">
        <v>1.282832</v>
      </c>
      <c r="DE20">
        <v>1.084271</v>
      </c>
      <c r="DF20">
        <v>1.189568</v>
      </c>
      <c r="DG20">
        <v>1.3627229999999999</v>
      </c>
      <c r="DH20">
        <v>1.320657</v>
      </c>
      <c r="DI20">
        <v>1.3004</v>
      </c>
      <c r="DJ20">
        <v>1.56399</v>
      </c>
      <c r="DK20">
        <v>1.36904</v>
      </c>
      <c r="DL20">
        <v>1.0866709999999999</v>
      </c>
      <c r="DM20">
        <v>1.239592</v>
      </c>
      <c r="DN20">
        <v>1.3635189999999999</v>
      </c>
      <c r="DO20">
        <v>1.271752</v>
      </c>
      <c r="DP20">
        <v>1.196172</v>
      </c>
      <c r="DQ20">
        <v>1.2687360000000001</v>
      </c>
      <c r="DR20">
        <v>1.406182</v>
      </c>
      <c r="DS20">
        <v>1.408596</v>
      </c>
      <c r="DT20">
        <v>1.4778549999999999</v>
      </c>
      <c r="DU20">
        <v>1.6345019999999999</v>
      </c>
      <c r="DV20">
        <v>1.6948970000000001</v>
      </c>
      <c r="DW20">
        <v>1.7946219999999999</v>
      </c>
      <c r="ER20">
        <f t="shared" si="0"/>
        <v>2.2610902666666663</v>
      </c>
    </row>
    <row r="21" spans="1:150" x14ac:dyDescent="0.25">
      <c r="B21">
        <v>1942</v>
      </c>
      <c r="CY21">
        <v>3.0762390000000002</v>
      </c>
      <c r="CZ21">
        <v>3.1065290000000001</v>
      </c>
      <c r="DA21">
        <v>2.6976529999999999</v>
      </c>
      <c r="DB21">
        <v>1.4321619999999999</v>
      </c>
      <c r="DC21">
        <v>1.000526</v>
      </c>
      <c r="DD21">
        <v>0.91360529999999995</v>
      </c>
      <c r="DE21">
        <v>0.7721943</v>
      </c>
      <c r="DF21">
        <v>0.84718470000000001</v>
      </c>
      <c r="DG21">
        <v>0.97050139999999996</v>
      </c>
      <c r="DH21">
        <v>0.94054369999999998</v>
      </c>
      <c r="DI21">
        <v>0.92611650000000001</v>
      </c>
      <c r="DJ21">
        <v>1.1138399999999999</v>
      </c>
      <c r="DK21">
        <v>0.97500019999999998</v>
      </c>
      <c r="DL21">
        <v>0.77390340000000002</v>
      </c>
      <c r="DM21">
        <v>0.88281010000000004</v>
      </c>
      <c r="DN21">
        <v>0.9710683</v>
      </c>
      <c r="DO21">
        <v>0.90571420000000002</v>
      </c>
      <c r="DP21">
        <v>0.85188779999999997</v>
      </c>
      <c r="DQ21">
        <v>0.90356610000000004</v>
      </c>
      <c r="DR21">
        <v>1.001452</v>
      </c>
      <c r="DS21">
        <v>1.003172</v>
      </c>
      <c r="DT21">
        <v>1.0524960000000001</v>
      </c>
      <c r="DU21">
        <v>1.1640569999999999</v>
      </c>
      <c r="DV21">
        <v>1.2070689999999999</v>
      </c>
      <c r="DW21">
        <v>1.2780910000000001</v>
      </c>
      <c r="DX21">
        <v>1.4363619999999999</v>
      </c>
      <c r="DY21">
        <v>1.176491</v>
      </c>
      <c r="DZ21">
        <v>1.0647679999999999</v>
      </c>
      <c r="EA21">
        <v>1.4427270000000001</v>
      </c>
      <c r="EB21">
        <v>1.4051940000000001</v>
      </c>
      <c r="ER21">
        <f t="shared" si="0"/>
        <v>1.2430974666666665</v>
      </c>
    </row>
    <row r="22" spans="1:150" x14ac:dyDescent="0.25">
      <c r="B22">
        <v>1947</v>
      </c>
      <c r="DD22">
        <v>1.2617069999999999</v>
      </c>
      <c r="DE22">
        <v>1.0664149999999999</v>
      </c>
      <c r="DF22">
        <v>1.169978</v>
      </c>
      <c r="DG22">
        <v>1.3402810000000001</v>
      </c>
      <c r="DH22">
        <v>1.2989090000000001</v>
      </c>
      <c r="DI22">
        <v>1.278985</v>
      </c>
      <c r="DJ22">
        <v>1.5382340000000001</v>
      </c>
      <c r="DK22">
        <v>1.3464940000000001</v>
      </c>
      <c r="DL22">
        <v>1.0687759999999999</v>
      </c>
      <c r="DM22">
        <v>1.2191780000000001</v>
      </c>
      <c r="DN22">
        <v>1.341064</v>
      </c>
      <c r="DO22">
        <v>1.2508090000000001</v>
      </c>
      <c r="DP22">
        <v>1.1764730000000001</v>
      </c>
      <c r="DQ22">
        <v>1.2478419999999999</v>
      </c>
      <c r="DR22">
        <v>1.3830249999999999</v>
      </c>
      <c r="DS22">
        <v>1.385399</v>
      </c>
      <c r="DT22">
        <v>1.4535169999999999</v>
      </c>
      <c r="DU22">
        <v>1.607585</v>
      </c>
      <c r="DV22">
        <v>1.6669849999999999</v>
      </c>
      <c r="DW22">
        <v>1.7650680000000001</v>
      </c>
      <c r="DX22">
        <v>1.983644</v>
      </c>
      <c r="DY22">
        <v>1.624757</v>
      </c>
      <c r="DZ22">
        <v>1.4704649999999999</v>
      </c>
      <c r="EA22">
        <v>1.992435</v>
      </c>
      <c r="EB22">
        <v>1.9406000000000001</v>
      </c>
      <c r="EC22">
        <v>1.847251</v>
      </c>
      <c r="ED22">
        <v>1.8414470000000001</v>
      </c>
      <c r="EE22">
        <v>1.9989060000000001</v>
      </c>
      <c r="EF22">
        <v>1.9526479999999999</v>
      </c>
      <c r="EG22">
        <v>1.4788859999999999</v>
      </c>
      <c r="ER22">
        <f t="shared" si="0"/>
        <v>1.4999254333333336</v>
      </c>
    </row>
    <row r="23" spans="1:150" x14ac:dyDescent="0.25">
      <c r="B23">
        <v>1952</v>
      </c>
      <c r="DI23">
        <v>1.5008010000000001</v>
      </c>
      <c r="DJ23">
        <v>1.8050120000000001</v>
      </c>
      <c r="DK23">
        <v>1.5800179999999999</v>
      </c>
      <c r="DL23">
        <v>1.2541340000000001</v>
      </c>
      <c r="DM23">
        <v>1.4306209999999999</v>
      </c>
      <c r="DN23">
        <v>1.5736460000000001</v>
      </c>
      <c r="DO23">
        <v>1.467738</v>
      </c>
      <c r="DP23">
        <v>1.3805099999999999</v>
      </c>
      <c r="DQ23">
        <v>1.4642569999999999</v>
      </c>
      <c r="DR23">
        <v>1.622884</v>
      </c>
      <c r="DS23">
        <v>1.6256710000000001</v>
      </c>
      <c r="DT23">
        <v>1.7056020000000001</v>
      </c>
      <c r="DU23">
        <v>1.88639</v>
      </c>
      <c r="DV23">
        <v>1.9560919999999999</v>
      </c>
      <c r="DW23">
        <v>2.071186</v>
      </c>
      <c r="DX23">
        <v>2.3276699999999999</v>
      </c>
      <c r="DY23">
        <v>1.9065399999999999</v>
      </c>
      <c r="DZ23">
        <v>1.72549</v>
      </c>
      <c r="EA23">
        <v>2.3379840000000001</v>
      </c>
      <c r="EB23">
        <v>2.2771599999999999</v>
      </c>
      <c r="EC23">
        <v>2.1676220000000002</v>
      </c>
      <c r="ED23">
        <v>2.1608100000000001</v>
      </c>
      <c r="EE23">
        <v>2.3455780000000002</v>
      </c>
      <c r="EF23">
        <v>2.2912979999999998</v>
      </c>
      <c r="EG23">
        <v>1.735371</v>
      </c>
      <c r="EH23">
        <v>1.9274199999999999</v>
      </c>
      <c r="EI23">
        <v>1.927073</v>
      </c>
      <c r="EJ23">
        <v>1.7341009999999999</v>
      </c>
      <c r="EK23">
        <v>2.1974749999999998</v>
      </c>
      <c r="EL23">
        <v>2.5026709999999999</v>
      </c>
      <c r="ER23">
        <f t="shared" si="0"/>
        <v>1.8629608333333332</v>
      </c>
    </row>
    <row r="24" spans="1:150" x14ac:dyDescent="0.25">
      <c r="B24">
        <v>1957</v>
      </c>
      <c r="DN24">
        <v>1.4609939999999999</v>
      </c>
      <c r="DO24">
        <v>1.3626670000000001</v>
      </c>
      <c r="DP24">
        <v>1.281684</v>
      </c>
      <c r="DQ24">
        <v>1.3594349999999999</v>
      </c>
      <c r="DR24">
        <v>1.506707</v>
      </c>
      <c r="DS24">
        <v>1.5092939999999999</v>
      </c>
      <c r="DT24">
        <v>1.583504</v>
      </c>
      <c r="DU24">
        <v>1.75135</v>
      </c>
      <c r="DV24">
        <v>1.8160620000000001</v>
      </c>
      <c r="DW24">
        <v>1.9229160000000001</v>
      </c>
      <c r="DX24">
        <v>2.1610390000000002</v>
      </c>
      <c r="DY24">
        <v>1.770057</v>
      </c>
      <c r="DZ24">
        <v>1.6019669999999999</v>
      </c>
      <c r="EA24">
        <v>2.1706159999999999</v>
      </c>
      <c r="EB24">
        <v>2.1141450000000002</v>
      </c>
      <c r="EC24">
        <v>2.0124490000000002</v>
      </c>
      <c r="ED24">
        <v>2.0061249999999999</v>
      </c>
      <c r="EE24">
        <v>2.1776650000000002</v>
      </c>
      <c r="EF24">
        <v>2.1272709999999999</v>
      </c>
      <c r="EG24">
        <v>1.6111409999999999</v>
      </c>
      <c r="EH24">
        <v>1.789442</v>
      </c>
      <c r="EI24">
        <v>1.78912</v>
      </c>
      <c r="EJ24">
        <v>1.6099619999999999</v>
      </c>
      <c r="EK24">
        <v>2.040165</v>
      </c>
      <c r="EL24">
        <v>2.3235130000000002</v>
      </c>
      <c r="EM24">
        <v>2.2385350000000002</v>
      </c>
      <c r="EN24">
        <v>1.8189439999999999</v>
      </c>
      <c r="EO24">
        <v>1.6764790000000001</v>
      </c>
      <c r="EP24">
        <v>1.6698770000000001</v>
      </c>
      <c r="EQ24">
        <v>1.496443</v>
      </c>
      <c r="ER24">
        <f t="shared" si="0"/>
        <v>1.7919856000000003</v>
      </c>
    </row>
    <row r="25" spans="1:150" x14ac:dyDescent="0.25">
      <c r="B25" t="s">
        <v>0</v>
      </c>
      <c r="C25" t="s">
        <v>27</v>
      </c>
      <c r="D25" t="s">
        <v>28</v>
      </c>
      <c r="E25" t="s">
        <v>29</v>
      </c>
      <c r="F25" t="s">
        <v>30</v>
      </c>
      <c r="G25" t="s">
        <v>31</v>
      </c>
      <c r="H25" t="s">
        <v>32</v>
      </c>
      <c r="I25" t="s">
        <v>33</v>
      </c>
      <c r="J25" t="s">
        <v>34</v>
      </c>
      <c r="K25" t="s">
        <v>35</v>
      </c>
      <c r="L25" t="s">
        <v>36</v>
      </c>
      <c r="M25" t="s">
        <v>37</v>
      </c>
      <c r="N25" t="s">
        <v>38</v>
      </c>
      <c r="O25" t="s">
        <v>39</v>
      </c>
      <c r="P25" t="s">
        <v>40</v>
      </c>
      <c r="Q25" t="s">
        <v>41</v>
      </c>
      <c r="R25" t="s">
        <v>42</v>
      </c>
      <c r="S25" t="s">
        <v>43</v>
      </c>
      <c r="T25" t="s">
        <v>44</v>
      </c>
      <c r="U25" t="s">
        <v>45</v>
      </c>
      <c r="V25" t="s">
        <v>46</v>
      </c>
      <c r="W25" t="s">
        <v>47</v>
      </c>
      <c r="X25" t="s">
        <v>48</v>
      </c>
      <c r="Y25" t="s">
        <v>49</v>
      </c>
      <c r="Z25" t="s">
        <v>50</v>
      </c>
      <c r="AA25" t="s">
        <v>51</v>
      </c>
      <c r="AB25" t="s">
        <v>52</v>
      </c>
      <c r="AC25" t="s">
        <v>53</v>
      </c>
      <c r="AD25" t="s">
        <v>54</v>
      </c>
      <c r="AE25" t="s">
        <v>55</v>
      </c>
      <c r="AF25" t="s">
        <v>56</v>
      </c>
      <c r="AG25" t="s">
        <v>57</v>
      </c>
      <c r="AH25" t="s">
        <v>58</v>
      </c>
      <c r="AI25" t="s">
        <v>59</v>
      </c>
      <c r="AJ25" t="s">
        <v>60</v>
      </c>
      <c r="AK25" t="s">
        <v>61</v>
      </c>
      <c r="AL25" t="s">
        <v>62</v>
      </c>
      <c r="AM25" t="s">
        <v>63</v>
      </c>
      <c r="AN25" t="s">
        <v>64</v>
      </c>
      <c r="AO25" t="s">
        <v>65</v>
      </c>
      <c r="AP25" t="s">
        <v>66</v>
      </c>
      <c r="AQ25" t="s">
        <v>67</v>
      </c>
      <c r="AR25" t="s">
        <v>68</v>
      </c>
      <c r="AS25" t="s">
        <v>69</v>
      </c>
      <c r="AT25" t="s">
        <v>70</v>
      </c>
      <c r="AU25" t="s">
        <v>71</v>
      </c>
      <c r="AV25" t="s">
        <v>72</v>
      </c>
      <c r="AW25" t="s">
        <v>73</v>
      </c>
      <c r="AX25" t="s">
        <v>74</v>
      </c>
      <c r="AY25" t="s">
        <v>75</v>
      </c>
      <c r="AZ25" t="s">
        <v>76</v>
      </c>
      <c r="BA25" t="s">
        <v>77</v>
      </c>
      <c r="BB25" t="s">
        <v>78</v>
      </c>
      <c r="BC25" t="s">
        <v>79</v>
      </c>
      <c r="BD25" t="s">
        <v>80</v>
      </c>
      <c r="BE25" t="s">
        <v>81</v>
      </c>
      <c r="BF25" t="s">
        <v>82</v>
      </c>
      <c r="BG25" t="s">
        <v>83</v>
      </c>
      <c r="BH25" t="s">
        <v>84</v>
      </c>
      <c r="BI25" t="s">
        <v>85</v>
      </c>
      <c r="BJ25" t="s">
        <v>86</v>
      </c>
      <c r="BK25" t="s">
        <v>87</v>
      </c>
      <c r="BL25" t="s">
        <v>88</v>
      </c>
      <c r="BM25" t="s">
        <v>89</v>
      </c>
      <c r="BN25" t="s">
        <v>90</v>
      </c>
      <c r="BO25" t="s">
        <v>91</v>
      </c>
      <c r="BP25" t="s">
        <v>92</v>
      </c>
      <c r="BQ25" t="s">
        <v>93</v>
      </c>
      <c r="BR25" t="s">
        <v>94</v>
      </c>
      <c r="BS25" t="s">
        <v>95</v>
      </c>
      <c r="BT25" t="s">
        <v>96</v>
      </c>
      <c r="BU25" t="s">
        <v>97</v>
      </c>
      <c r="BV25" t="s">
        <v>98</v>
      </c>
      <c r="BW25" t="s">
        <v>99</v>
      </c>
      <c r="BX25" t="s">
        <v>100</v>
      </c>
      <c r="BY25" t="s">
        <v>101</v>
      </c>
      <c r="BZ25" t="s">
        <v>102</v>
      </c>
      <c r="CA25" t="s">
        <v>103</v>
      </c>
      <c r="CB25" t="s">
        <v>104</v>
      </c>
      <c r="CC25" t="s">
        <v>105</v>
      </c>
      <c r="CD25" t="s">
        <v>106</v>
      </c>
      <c r="CE25" t="s">
        <v>107</v>
      </c>
      <c r="CF25" t="s">
        <v>108</v>
      </c>
      <c r="CG25" t="s">
        <v>109</v>
      </c>
      <c r="CH25" t="s">
        <v>110</v>
      </c>
      <c r="CI25" t="s">
        <v>111</v>
      </c>
      <c r="CJ25" t="s">
        <v>112</v>
      </c>
      <c r="CK25" t="s">
        <v>113</v>
      </c>
      <c r="CL25" t="s">
        <v>114</v>
      </c>
      <c r="CM25" t="s">
        <v>115</v>
      </c>
      <c r="CN25" t="s">
        <v>116</v>
      </c>
      <c r="CO25" t="s">
        <v>117</v>
      </c>
      <c r="CP25" t="s">
        <v>118</v>
      </c>
      <c r="CQ25" t="s">
        <v>119</v>
      </c>
      <c r="CR25" t="s">
        <v>120</v>
      </c>
      <c r="CS25" t="s">
        <v>121</v>
      </c>
      <c r="CT25" t="s">
        <v>122</v>
      </c>
      <c r="CU25" t="s">
        <v>123</v>
      </c>
      <c r="CV25" t="s">
        <v>124</v>
      </c>
      <c r="CW25" t="s">
        <v>125</v>
      </c>
      <c r="CX25" t="s">
        <v>126</v>
      </c>
      <c r="CY25" t="s">
        <v>127</v>
      </c>
      <c r="CZ25" t="s">
        <v>128</v>
      </c>
      <c r="DA25" t="s">
        <v>129</v>
      </c>
      <c r="DB25" t="s">
        <v>130</v>
      </c>
      <c r="DC25" t="s">
        <v>131</v>
      </c>
      <c r="DD25" t="s">
        <v>132</v>
      </c>
      <c r="DE25" t="s">
        <v>133</v>
      </c>
      <c r="DF25" t="s">
        <v>134</v>
      </c>
      <c r="DG25" t="s">
        <v>135</v>
      </c>
      <c r="DH25" t="s">
        <v>136</v>
      </c>
      <c r="DI25" t="s">
        <v>137</v>
      </c>
      <c r="DJ25" t="s">
        <v>138</v>
      </c>
      <c r="DK25" t="s">
        <v>139</v>
      </c>
      <c r="DL25" t="s">
        <v>140</v>
      </c>
      <c r="DM25" t="s">
        <v>141</v>
      </c>
      <c r="DN25" t="s">
        <v>142</v>
      </c>
      <c r="DO25" t="s">
        <v>143</v>
      </c>
      <c r="DP25" t="s">
        <v>144</v>
      </c>
      <c r="DQ25" t="s">
        <v>145</v>
      </c>
      <c r="DR25" t="s">
        <v>146</v>
      </c>
      <c r="DS25" t="s">
        <v>147</v>
      </c>
      <c r="DT25" t="s">
        <v>148</v>
      </c>
      <c r="DU25" t="s">
        <v>149</v>
      </c>
      <c r="DV25" t="s">
        <v>150</v>
      </c>
      <c r="DW25" t="s">
        <v>151</v>
      </c>
      <c r="DX25" t="s">
        <v>152</v>
      </c>
      <c r="DY25" t="s">
        <v>153</v>
      </c>
      <c r="DZ25" t="s">
        <v>154</v>
      </c>
      <c r="EA25" t="s">
        <v>155</v>
      </c>
      <c r="EB25" t="s">
        <v>156</v>
      </c>
      <c r="EC25" t="s">
        <v>157</v>
      </c>
      <c r="ED25" t="s">
        <v>158</v>
      </c>
      <c r="EE25" t="s">
        <v>159</v>
      </c>
      <c r="EF25" t="s">
        <v>160</v>
      </c>
      <c r="EG25" t="s">
        <v>161</v>
      </c>
      <c r="EH25" t="s">
        <v>162</v>
      </c>
      <c r="EI25" t="s">
        <v>163</v>
      </c>
      <c r="EJ25" t="s">
        <v>164</v>
      </c>
      <c r="EK25" t="s">
        <v>165</v>
      </c>
      <c r="EL25" t="s">
        <v>166</v>
      </c>
      <c r="EM25" t="s">
        <v>217</v>
      </c>
      <c r="EN25" t="s">
        <v>218</v>
      </c>
      <c r="EO25" t="s">
        <v>219</v>
      </c>
      <c r="EP25" t="s">
        <v>220</v>
      </c>
      <c r="EQ25" t="s">
        <v>221</v>
      </c>
      <c r="ER25" t="s">
        <v>222</v>
      </c>
      <c r="ES25" t="s">
        <v>223</v>
      </c>
      <c r="ET25" t="s">
        <v>224</v>
      </c>
    </row>
    <row r="26" spans="1:150" x14ac:dyDescent="0.25">
      <c r="A26" t="s">
        <v>18</v>
      </c>
      <c r="B26">
        <v>1842</v>
      </c>
      <c r="C26">
        <v>26.094919999999998</v>
      </c>
      <c r="D26">
        <v>27.20851</v>
      </c>
      <c r="E26">
        <v>26.137920000000001</v>
      </c>
      <c r="F26">
        <v>26.85886</v>
      </c>
      <c r="G26">
        <v>27.45298</v>
      </c>
      <c r="H26">
        <v>28.663689999999999</v>
      </c>
      <c r="I26">
        <v>29.297730000000001</v>
      </c>
      <c r="J26">
        <v>29.315359999999998</v>
      </c>
      <c r="K26">
        <v>35.044020000000003</v>
      </c>
      <c r="L26">
        <v>35.667929999999998</v>
      </c>
      <c r="M26">
        <v>34.070180000000001</v>
      </c>
      <c r="N26">
        <v>33.251730000000002</v>
      </c>
      <c r="O26">
        <v>32.841619999999999</v>
      </c>
      <c r="P26">
        <v>33.003300000000003</v>
      </c>
      <c r="Q26">
        <v>31.984490000000001</v>
      </c>
      <c r="R26">
        <v>36.125059999999998</v>
      </c>
      <c r="S26">
        <v>33.571840000000002</v>
      </c>
      <c r="T26">
        <v>34.380650000000003</v>
      </c>
      <c r="U26">
        <v>33.823129999999999</v>
      </c>
      <c r="V26">
        <v>35.537379999999999</v>
      </c>
      <c r="W26">
        <v>35.364240000000002</v>
      </c>
      <c r="X26">
        <v>35.256120000000003</v>
      </c>
      <c r="Y26">
        <v>37.776310000000002</v>
      </c>
      <c r="Z26">
        <v>38.678809999999999</v>
      </c>
      <c r="AA26">
        <v>36.73104</v>
      </c>
      <c r="AB26">
        <v>36.726970000000001</v>
      </c>
      <c r="AC26">
        <v>36.724690000000002</v>
      </c>
      <c r="AD26">
        <v>35.738140000000001</v>
      </c>
      <c r="AE26">
        <v>37.432400000000001</v>
      </c>
      <c r="AF26">
        <v>40.135640000000002</v>
      </c>
      <c r="ER26">
        <f>AVERAGE(C26:EQ26)</f>
        <v>33.363188666666673</v>
      </c>
    </row>
    <row r="27" spans="1:150" x14ac:dyDescent="0.25">
      <c r="A27" t="s">
        <v>6</v>
      </c>
      <c r="B27">
        <v>1847</v>
      </c>
      <c r="H27">
        <v>25.734780000000001</v>
      </c>
      <c r="I27">
        <v>26.304030000000001</v>
      </c>
      <c r="J27">
        <v>26.319849999999999</v>
      </c>
      <c r="K27">
        <v>31.463149999999999</v>
      </c>
      <c r="L27">
        <v>32.023319999999998</v>
      </c>
      <c r="M27">
        <v>30.588819999999998</v>
      </c>
      <c r="N27">
        <v>29.853999999999999</v>
      </c>
      <c r="O27">
        <v>29.485810000000001</v>
      </c>
      <c r="P27">
        <v>29.630960000000002</v>
      </c>
      <c r="Q27">
        <v>28.716249999999999</v>
      </c>
      <c r="R27">
        <v>32.433729999999997</v>
      </c>
      <c r="S27">
        <v>30.14141</v>
      </c>
      <c r="T27">
        <v>30.867570000000001</v>
      </c>
      <c r="U27">
        <v>30.367010000000001</v>
      </c>
      <c r="V27">
        <v>31.906099999999999</v>
      </c>
      <c r="W27">
        <v>31.75065</v>
      </c>
      <c r="X27">
        <v>31.653580000000002</v>
      </c>
      <c r="Y27">
        <v>33.916260000000001</v>
      </c>
      <c r="Z27">
        <v>34.72654</v>
      </c>
      <c r="AA27">
        <v>32.977789999999999</v>
      </c>
      <c r="AB27">
        <v>32.974139999999998</v>
      </c>
      <c r="AC27">
        <v>32.972079999999998</v>
      </c>
      <c r="AD27">
        <v>32.086350000000003</v>
      </c>
      <c r="AE27">
        <v>33.607489999999999</v>
      </c>
      <c r="AF27">
        <v>36.034489999999998</v>
      </c>
      <c r="AG27">
        <v>36.594209999999997</v>
      </c>
      <c r="AH27">
        <v>37.689480000000003</v>
      </c>
      <c r="AI27">
        <v>37.839039999999997</v>
      </c>
      <c r="AJ27">
        <v>36.203510000000001</v>
      </c>
      <c r="AK27">
        <v>34.511600000000001</v>
      </c>
      <c r="ER27">
        <f t="shared" ref="ER27:ER48" si="2">AVERAGE(C27:EQ27)</f>
        <v>32.045800000000007</v>
      </c>
    </row>
    <row r="28" spans="1:150" x14ac:dyDescent="0.25">
      <c r="B28">
        <v>1852</v>
      </c>
      <c r="M28">
        <v>32.102530000000002</v>
      </c>
      <c r="N28">
        <v>31.33135</v>
      </c>
      <c r="O28">
        <v>30.944929999999999</v>
      </c>
      <c r="P28">
        <v>31.097270000000002</v>
      </c>
      <c r="Q28">
        <v>30.1373</v>
      </c>
      <c r="R28">
        <v>34.038739999999997</v>
      </c>
      <c r="S28">
        <v>31.63298</v>
      </c>
      <c r="T28">
        <v>32.395069999999997</v>
      </c>
      <c r="U28">
        <v>31.86975</v>
      </c>
      <c r="V28">
        <v>33.484999999999999</v>
      </c>
      <c r="W28">
        <v>33.321860000000001</v>
      </c>
      <c r="X28">
        <v>33.21998</v>
      </c>
      <c r="Y28">
        <v>35.594630000000002</v>
      </c>
      <c r="Z28">
        <v>36.445010000000003</v>
      </c>
      <c r="AA28">
        <v>34.60971</v>
      </c>
      <c r="AB28">
        <v>34.605890000000002</v>
      </c>
      <c r="AC28">
        <v>34.603729999999999</v>
      </c>
      <c r="AD28">
        <v>33.674169999999997</v>
      </c>
      <c r="AE28">
        <v>35.270580000000002</v>
      </c>
      <c r="AF28">
        <v>37.817689999999999</v>
      </c>
      <c r="AG28">
        <v>38.405099999999997</v>
      </c>
      <c r="AH28">
        <v>39.554569999999998</v>
      </c>
      <c r="AI28">
        <v>39.711539999999999</v>
      </c>
      <c r="AJ28">
        <v>37.995060000000002</v>
      </c>
      <c r="AK28">
        <v>36.219439999999999</v>
      </c>
      <c r="AL28">
        <v>35.20429</v>
      </c>
      <c r="AM28">
        <v>34.291690000000003</v>
      </c>
      <c r="AN28">
        <v>33.992829999999998</v>
      </c>
      <c r="AO28">
        <v>31.40044</v>
      </c>
      <c r="AP28">
        <v>30.253129999999999</v>
      </c>
      <c r="ER28">
        <f t="shared" si="2"/>
        <v>34.174208666666672</v>
      </c>
    </row>
    <row r="29" spans="1:150" x14ac:dyDescent="0.25">
      <c r="B29">
        <v>1857</v>
      </c>
      <c r="R29">
        <v>36.177370000000003</v>
      </c>
      <c r="S29">
        <v>33.620460000000001</v>
      </c>
      <c r="T29">
        <v>34.430439999999997</v>
      </c>
      <c r="U29">
        <v>33.872100000000003</v>
      </c>
      <c r="V29">
        <v>35.588839999999998</v>
      </c>
      <c r="W29">
        <v>35.41545</v>
      </c>
      <c r="X29">
        <v>35.307180000000002</v>
      </c>
      <c r="Y29">
        <v>37.831020000000002</v>
      </c>
      <c r="Z29">
        <v>38.734830000000002</v>
      </c>
      <c r="AA29">
        <v>36.784230000000001</v>
      </c>
      <c r="AB29">
        <v>36.780160000000002</v>
      </c>
      <c r="AC29">
        <v>36.77787</v>
      </c>
      <c r="AD29">
        <v>35.789900000000003</v>
      </c>
      <c r="AE29">
        <v>37.486609999999999</v>
      </c>
      <c r="AF29">
        <v>40.193759999999997</v>
      </c>
      <c r="AG29">
        <v>40.818069999999999</v>
      </c>
      <c r="AH29">
        <v>42.039760000000001</v>
      </c>
      <c r="AI29">
        <v>42.206589999999998</v>
      </c>
      <c r="AJ29">
        <v>40.382269999999998</v>
      </c>
      <c r="AK29">
        <v>38.495080000000002</v>
      </c>
      <c r="AL29">
        <v>37.416159999999998</v>
      </c>
      <c r="AM29">
        <v>36.446219999999997</v>
      </c>
      <c r="AN29">
        <v>36.128590000000003</v>
      </c>
      <c r="AO29">
        <v>33.37332</v>
      </c>
      <c r="AP29">
        <v>32.153919999999999</v>
      </c>
      <c r="AQ29">
        <v>31.616140000000001</v>
      </c>
      <c r="AR29">
        <v>34.41469</v>
      </c>
      <c r="AS29">
        <v>35.615699999999997</v>
      </c>
      <c r="AT29">
        <v>35.640120000000003</v>
      </c>
      <c r="AU29">
        <v>35.729300000000002</v>
      </c>
      <c r="ER29">
        <f t="shared" si="2"/>
        <v>36.575538333333334</v>
      </c>
    </row>
    <row r="30" spans="1:150" x14ac:dyDescent="0.25">
      <c r="B30">
        <v>1862</v>
      </c>
      <c r="W30">
        <v>32.29336</v>
      </c>
      <c r="X30">
        <v>32.194629999999997</v>
      </c>
      <c r="Y30">
        <v>34.495980000000003</v>
      </c>
      <c r="Z30">
        <v>35.32011</v>
      </c>
      <c r="AA30">
        <v>33.541469999999997</v>
      </c>
      <c r="AB30">
        <v>33.537759999999999</v>
      </c>
      <c r="AC30">
        <v>33.535679999999999</v>
      </c>
      <c r="AD30">
        <v>32.634799999999998</v>
      </c>
      <c r="AE30">
        <v>34.181939999999997</v>
      </c>
      <c r="AF30">
        <v>36.65043</v>
      </c>
      <c r="AG30">
        <v>37.219709999999999</v>
      </c>
      <c r="AH30">
        <v>38.3337</v>
      </c>
      <c r="AI30">
        <v>38.485819999999997</v>
      </c>
      <c r="AJ30">
        <v>36.822319999999998</v>
      </c>
      <c r="AK30">
        <v>35.101509999999998</v>
      </c>
      <c r="AL30">
        <v>34.117690000000003</v>
      </c>
      <c r="AM30">
        <v>33.233260000000001</v>
      </c>
      <c r="AN30">
        <v>32.943629999999999</v>
      </c>
      <c r="AO30">
        <v>30.431249999999999</v>
      </c>
      <c r="AP30">
        <v>29.31935</v>
      </c>
      <c r="AQ30">
        <v>28.828990000000001</v>
      </c>
      <c r="AR30">
        <v>31.38082</v>
      </c>
      <c r="AS30">
        <v>32.475960000000001</v>
      </c>
      <c r="AT30">
        <v>32.49821</v>
      </c>
      <c r="AU30">
        <v>32.579529999999998</v>
      </c>
      <c r="AV30">
        <v>33.631230000000002</v>
      </c>
      <c r="AW30">
        <v>33.936689999999999</v>
      </c>
      <c r="AX30">
        <v>33.384419999999999</v>
      </c>
      <c r="AY30">
        <v>31.639690000000002</v>
      </c>
      <c r="AZ30">
        <v>31.755739999999999</v>
      </c>
      <c r="ER30">
        <f t="shared" si="2"/>
        <v>33.550189333333329</v>
      </c>
    </row>
    <row r="31" spans="1:150" x14ac:dyDescent="0.25">
      <c r="B31">
        <v>1867</v>
      </c>
      <c r="AB31">
        <v>32.771590000000003</v>
      </c>
      <c r="AC31">
        <v>32.769550000000002</v>
      </c>
      <c r="AD31">
        <v>31.88926</v>
      </c>
      <c r="AE31">
        <v>33.401049999999998</v>
      </c>
      <c r="AF31">
        <v>35.81315</v>
      </c>
      <c r="AG31">
        <v>36.369419999999998</v>
      </c>
      <c r="AH31">
        <v>37.457970000000003</v>
      </c>
      <c r="AI31">
        <v>37.606619999999999</v>
      </c>
      <c r="AJ31">
        <v>35.981119999999997</v>
      </c>
      <c r="AK31">
        <v>34.299610000000001</v>
      </c>
      <c r="AL31">
        <v>33.338270000000001</v>
      </c>
      <c r="AM31">
        <v>32.474049999999998</v>
      </c>
      <c r="AN31">
        <v>32.191029999999998</v>
      </c>
      <c r="AO31">
        <v>29.736049999999999</v>
      </c>
      <c r="AP31">
        <v>28.649550000000001</v>
      </c>
      <c r="AQ31">
        <v>28.170390000000001</v>
      </c>
      <c r="AR31">
        <v>30.663920000000001</v>
      </c>
      <c r="AS31">
        <v>31.73405</v>
      </c>
      <c r="AT31">
        <v>31.755800000000001</v>
      </c>
      <c r="AU31">
        <v>31.835249999999998</v>
      </c>
      <c r="AV31">
        <v>32.862920000000003</v>
      </c>
      <c r="AW31">
        <v>33.161409999999997</v>
      </c>
      <c r="AX31">
        <v>32.621760000000002</v>
      </c>
      <c r="AY31">
        <v>30.916879999999999</v>
      </c>
      <c r="AZ31">
        <v>31.030280000000001</v>
      </c>
      <c r="BA31">
        <v>31.286950000000001</v>
      </c>
      <c r="BB31">
        <v>32.322049999999997</v>
      </c>
      <c r="BC31">
        <v>30.462129999999998</v>
      </c>
      <c r="BD31">
        <v>30.802430000000001</v>
      </c>
      <c r="BE31">
        <v>29.474299999999999</v>
      </c>
      <c r="ER31">
        <f t="shared" si="2"/>
        <v>32.461627</v>
      </c>
    </row>
    <row r="32" spans="1:150" x14ac:dyDescent="0.25">
      <c r="B32">
        <v>1872</v>
      </c>
      <c r="AG32">
        <v>39.50168</v>
      </c>
      <c r="AH32">
        <v>40.683979999999998</v>
      </c>
      <c r="AI32">
        <v>40.845419999999997</v>
      </c>
      <c r="AJ32">
        <v>39.079940000000001</v>
      </c>
      <c r="AK32">
        <v>37.253619999999998</v>
      </c>
      <c r="AL32">
        <v>36.209479999999999</v>
      </c>
      <c r="AM32">
        <v>35.270820000000001</v>
      </c>
      <c r="AN32">
        <v>34.963430000000002</v>
      </c>
      <c r="AO32">
        <v>32.297020000000003</v>
      </c>
      <c r="AP32">
        <v>31.116949999999999</v>
      </c>
      <c r="AQ32">
        <v>30.596520000000002</v>
      </c>
      <c r="AR32">
        <v>33.304810000000003</v>
      </c>
      <c r="AS32">
        <v>34.467089999999999</v>
      </c>
      <c r="AT32">
        <v>34.490720000000003</v>
      </c>
      <c r="AU32">
        <v>34.577019999999997</v>
      </c>
      <c r="AV32">
        <v>35.693190000000001</v>
      </c>
      <c r="AW32">
        <v>36.017389999999999</v>
      </c>
      <c r="AX32">
        <v>35.431260000000002</v>
      </c>
      <c r="AY32">
        <v>33.579549999999998</v>
      </c>
      <c r="AZ32">
        <v>33.702719999999999</v>
      </c>
      <c r="BA32">
        <v>33.981490000000001</v>
      </c>
      <c r="BB32">
        <v>35.105739999999997</v>
      </c>
      <c r="BC32">
        <v>33.085639999999998</v>
      </c>
      <c r="BD32">
        <v>33.455249999999999</v>
      </c>
      <c r="BE32">
        <v>32.012729999999998</v>
      </c>
      <c r="BF32">
        <v>32.480670000000003</v>
      </c>
      <c r="BG32">
        <v>33.911380000000001</v>
      </c>
      <c r="BH32">
        <v>34.28819</v>
      </c>
      <c r="BI32">
        <v>35.929029999999997</v>
      </c>
      <c r="BJ32">
        <v>36.83267</v>
      </c>
      <c r="ER32">
        <f t="shared" si="2"/>
        <v>35.005513333333326</v>
      </c>
    </row>
    <row r="33" spans="2:148" x14ac:dyDescent="0.25">
      <c r="B33">
        <v>1877</v>
      </c>
      <c r="AL33">
        <v>34.372199999999999</v>
      </c>
      <c r="AM33">
        <v>33.481169999999999</v>
      </c>
      <c r="AN33">
        <v>33.18938</v>
      </c>
      <c r="AO33">
        <v>30.658270000000002</v>
      </c>
      <c r="AP33">
        <v>29.538070000000001</v>
      </c>
      <c r="AQ33">
        <v>29.044049999999999</v>
      </c>
      <c r="AR33">
        <v>31.614920000000001</v>
      </c>
      <c r="AS33">
        <v>32.718229999999998</v>
      </c>
      <c r="AT33">
        <v>32.740659999999998</v>
      </c>
      <c r="AU33">
        <v>32.822580000000002</v>
      </c>
      <c r="AV33">
        <v>33.882109999999997</v>
      </c>
      <c r="AW33">
        <v>34.189860000000003</v>
      </c>
      <c r="AX33">
        <v>33.633470000000003</v>
      </c>
      <c r="AY33">
        <v>31.875720000000001</v>
      </c>
      <c r="AZ33">
        <v>31.992640000000002</v>
      </c>
      <c r="BA33">
        <v>32.257269999999998</v>
      </c>
      <c r="BB33">
        <v>33.324469999999998</v>
      </c>
      <c r="BC33">
        <v>31.406880000000001</v>
      </c>
      <c r="BD33">
        <v>31.757729999999999</v>
      </c>
      <c r="BE33">
        <v>30.388400000000001</v>
      </c>
      <c r="BF33">
        <v>30.832599999999999</v>
      </c>
      <c r="BG33">
        <v>32.190719999999999</v>
      </c>
      <c r="BH33">
        <v>32.548409999999997</v>
      </c>
      <c r="BI33">
        <v>34.105989999999998</v>
      </c>
      <c r="BJ33">
        <v>34.963790000000003</v>
      </c>
      <c r="BK33">
        <v>33.952840000000002</v>
      </c>
      <c r="BL33">
        <v>34.521520000000002</v>
      </c>
      <c r="BM33">
        <v>35.229689999999998</v>
      </c>
      <c r="BN33">
        <v>35.371740000000003</v>
      </c>
      <c r="BO33">
        <v>34.638210000000001</v>
      </c>
      <c r="ER33">
        <f t="shared" si="2"/>
        <v>32.774786333333346</v>
      </c>
    </row>
    <row r="34" spans="2:148" x14ac:dyDescent="0.25">
      <c r="B34">
        <v>1882</v>
      </c>
      <c r="AQ34">
        <v>26.266919999999999</v>
      </c>
      <c r="AR34">
        <v>28.59196</v>
      </c>
      <c r="AS34">
        <v>29.589780000000001</v>
      </c>
      <c r="AT34">
        <v>29.610060000000001</v>
      </c>
      <c r="AU34">
        <v>29.684149999999999</v>
      </c>
      <c r="AV34">
        <v>30.642379999999999</v>
      </c>
      <c r="AW34">
        <v>30.9207</v>
      </c>
      <c r="AX34">
        <v>30.41751</v>
      </c>
      <c r="AY34">
        <v>28.827829999999999</v>
      </c>
      <c r="AZ34">
        <v>28.93357</v>
      </c>
      <c r="BA34">
        <v>29.172899999999998</v>
      </c>
      <c r="BB34">
        <v>30.138059999999999</v>
      </c>
      <c r="BC34">
        <v>28.40382</v>
      </c>
      <c r="BD34">
        <v>28.721119999999999</v>
      </c>
      <c r="BE34">
        <v>27.48273</v>
      </c>
      <c r="BF34">
        <v>27.884450000000001</v>
      </c>
      <c r="BG34">
        <v>29.11271</v>
      </c>
      <c r="BH34">
        <v>29.436199999999999</v>
      </c>
      <c r="BI34">
        <v>30.844850000000001</v>
      </c>
      <c r="BJ34">
        <v>31.620619999999999</v>
      </c>
      <c r="BK34">
        <v>30.70635</v>
      </c>
      <c r="BL34">
        <v>31.220649999999999</v>
      </c>
      <c r="BM34">
        <v>31.8611</v>
      </c>
      <c r="BN34">
        <v>31.989570000000001</v>
      </c>
      <c r="BO34">
        <v>31.326180000000001</v>
      </c>
      <c r="BP34">
        <v>32.254710000000003</v>
      </c>
      <c r="BQ34">
        <v>32.123309999999996</v>
      </c>
      <c r="BR34">
        <v>31.71865</v>
      </c>
      <c r="BS34">
        <v>30.75657</v>
      </c>
      <c r="BT34">
        <v>31.790500000000002</v>
      </c>
      <c r="ER34">
        <f t="shared" si="2"/>
        <v>30.068330333333328</v>
      </c>
    </row>
    <row r="35" spans="2:148" x14ac:dyDescent="0.25">
      <c r="B35">
        <v>1887</v>
      </c>
      <c r="AV35">
        <v>32.556579999999997</v>
      </c>
      <c r="AW35">
        <v>32.852290000000004</v>
      </c>
      <c r="AX35">
        <v>32.31767</v>
      </c>
      <c r="AY35">
        <v>30.628679999999999</v>
      </c>
      <c r="AZ35">
        <v>30.741019999999999</v>
      </c>
      <c r="BA35">
        <v>30.9953</v>
      </c>
      <c r="BB35">
        <v>32.02075</v>
      </c>
      <c r="BC35">
        <v>30.178180000000001</v>
      </c>
      <c r="BD35">
        <v>30.515309999999999</v>
      </c>
      <c r="BE35">
        <v>29.199549999999999</v>
      </c>
      <c r="BF35">
        <v>29.626370000000001</v>
      </c>
      <c r="BG35">
        <v>30.931349999999998</v>
      </c>
      <c r="BH35">
        <v>31.27505</v>
      </c>
      <c r="BI35">
        <v>32.771700000000003</v>
      </c>
      <c r="BJ35">
        <v>33.595939999999999</v>
      </c>
      <c r="BK35">
        <v>32.624540000000003</v>
      </c>
      <c r="BL35">
        <v>33.170969999999997</v>
      </c>
      <c r="BM35">
        <v>33.851430000000001</v>
      </c>
      <c r="BN35">
        <v>33.987929999999999</v>
      </c>
      <c r="BO35">
        <v>33.283099999999997</v>
      </c>
      <c r="BP35">
        <v>34.269629999999999</v>
      </c>
      <c r="BQ35">
        <v>34.130029999999998</v>
      </c>
      <c r="BR35">
        <v>33.700090000000003</v>
      </c>
      <c r="BS35">
        <v>32.677900000000001</v>
      </c>
      <c r="BT35">
        <v>33.776420000000002</v>
      </c>
      <c r="BU35">
        <v>35.403759999999998</v>
      </c>
      <c r="BV35">
        <v>36.22334</v>
      </c>
      <c r="BW35">
        <v>35.82208</v>
      </c>
      <c r="BX35">
        <v>27.551369999999999</v>
      </c>
      <c r="BY35">
        <v>29.4468</v>
      </c>
      <c r="ER35">
        <f t="shared" si="2"/>
        <v>32.337504333333342</v>
      </c>
    </row>
    <row r="36" spans="2:148" x14ac:dyDescent="0.25">
      <c r="B36">
        <v>1892</v>
      </c>
      <c r="BA36">
        <v>32.236710000000002</v>
      </c>
      <c r="BB36">
        <v>33.303229999999999</v>
      </c>
      <c r="BC36">
        <v>31.386849999999999</v>
      </c>
      <c r="BD36">
        <v>31.737480000000001</v>
      </c>
      <c r="BE36">
        <v>30.369029999999999</v>
      </c>
      <c r="BF36">
        <v>30.812950000000001</v>
      </c>
      <c r="BG36">
        <v>32.170200000000001</v>
      </c>
      <c r="BH36">
        <v>32.527659999999997</v>
      </c>
      <c r="BI36">
        <v>34.084249999999997</v>
      </c>
      <c r="BJ36">
        <v>34.941499999999998</v>
      </c>
      <c r="BK36">
        <v>33.931199999999997</v>
      </c>
      <c r="BL36">
        <v>34.499519999999997</v>
      </c>
      <c r="BM36">
        <v>35.207230000000003</v>
      </c>
      <c r="BN36">
        <v>35.34919</v>
      </c>
      <c r="BO36">
        <v>34.616129999999998</v>
      </c>
      <c r="BP36">
        <v>35.64217</v>
      </c>
      <c r="BQ36">
        <v>35.496980000000001</v>
      </c>
      <c r="BR36">
        <v>35.049819999999997</v>
      </c>
      <c r="BS36">
        <v>33.986690000000003</v>
      </c>
      <c r="BT36">
        <v>35.12921</v>
      </c>
      <c r="BU36">
        <v>36.821730000000002</v>
      </c>
      <c r="BV36">
        <v>37.674129999999998</v>
      </c>
      <c r="BW36">
        <v>37.256799999999998</v>
      </c>
      <c r="BX36">
        <v>28.65484</v>
      </c>
      <c r="BY36">
        <v>30.626190000000001</v>
      </c>
      <c r="BZ36">
        <v>29.477119999999999</v>
      </c>
      <c r="CA36">
        <v>25.969110000000001</v>
      </c>
      <c r="CB36">
        <v>22.267800000000001</v>
      </c>
      <c r="CC36">
        <v>18.690650000000002</v>
      </c>
      <c r="CD36">
        <v>21.097809999999999</v>
      </c>
      <c r="ER36">
        <f t="shared" si="2"/>
        <v>32.033805999999991</v>
      </c>
    </row>
    <row r="37" spans="2:148" x14ac:dyDescent="0.25">
      <c r="B37">
        <v>1897</v>
      </c>
      <c r="BF37">
        <v>31.426960000000001</v>
      </c>
      <c r="BG37">
        <v>32.811259999999997</v>
      </c>
      <c r="BH37">
        <v>33.175849999999997</v>
      </c>
      <c r="BI37">
        <v>34.763449999999999</v>
      </c>
      <c r="BJ37">
        <v>35.637790000000003</v>
      </c>
      <c r="BK37">
        <v>34.607349999999997</v>
      </c>
      <c r="BL37">
        <v>35.186999999999998</v>
      </c>
      <c r="BM37">
        <v>35.908810000000003</v>
      </c>
      <c r="BN37">
        <v>36.053600000000003</v>
      </c>
      <c r="BO37">
        <v>35.305929999999996</v>
      </c>
      <c r="BP37">
        <v>36.352420000000002</v>
      </c>
      <c r="BQ37">
        <v>36.204340000000002</v>
      </c>
      <c r="BR37">
        <v>35.748260000000002</v>
      </c>
      <c r="BS37">
        <v>34.663960000000003</v>
      </c>
      <c r="BT37">
        <v>35.829239999999999</v>
      </c>
      <c r="BU37">
        <v>37.555480000000003</v>
      </c>
      <c r="BV37">
        <v>38.424869999999999</v>
      </c>
      <c r="BW37">
        <v>37.999220000000001</v>
      </c>
      <c r="BX37">
        <v>29.225850000000001</v>
      </c>
      <c r="BY37">
        <v>31.236470000000001</v>
      </c>
      <c r="BZ37">
        <v>30.064509999999999</v>
      </c>
      <c r="CA37">
        <v>26.486599999999999</v>
      </c>
      <c r="CB37">
        <v>22.71153</v>
      </c>
      <c r="CC37">
        <v>19.063099999999999</v>
      </c>
      <c r="CD37">
        <v>21.518229999999999</v>
      </c>
      <c r="CE37">
        <v>21.288930000000001</v>
      </c>
      <c r="CF37">
        <v>21.448930000000001</v>
      </c>
      <c r="CG37">
        <v>21.211459999999999</v>
      </c>
      <c r="CH37">
        <v>24.17906</v>
      </c>
      <c r="CI37">
        <v>21.015039999999999</v>
      </c>
      <c r="ER37">
        <f t="shared" si="2"/>
        <v>30.903516666666679</v>
      </c>
    </row>
    <row r="38" spans="2:148" x14ac:dyDescent="0.25">
      <c r="B38">
        <v>1902</v>
      </c>
      <c r="BK38">
        <v>29.058730000000001</v>
      </c>
      <c r="BL38">
        <v>29.54543</v>
      </c>
      <c r="BM38">
        <v>30.151520000000001</v>
      </c>
      <c r="BN38">
        <v>30.273099999999999</v>
      </c>
      <c r="BO38">
        <v>29.645309999999998</v>
      </c>
      <c r="BP38">
        <v>30.524010000000001</v>
      </c>
      <c r="BQ38">
        <v>30.399660000000001</v>
      </c>
      <c r="BR38">
        <v>30.016719999999999</v>
      </c>
      <c r="BS38">
        <v>29.106249999999999</v>
      </c>
      <c r="BT38">
        <v>30.084710000000001</v>
      </c>
      <c r="BU38">
        <v>31.534179999999999</v>
      </c>
      <c r="BV38">
        <v>32.264180000000003</v>
      </c>
      <c r="BW38">
        <v>31.906780000000001</v>
      </c>
      <c r="BX38">
        <v>24.540040000000001</v>
      </c>
      <c r="BY38">
        <v>26.22831</v>
      </c>
      <c r="BZ38">
        <v>25.244250000000001</v>
      </c>
      <c r="CA38">
        <v>22.239979999999999</v>
      </c>
      <c r="CB38">
        <v>19.070180000000001</v>
      </c>
      <c r="CC38">
        <v>16.006699999999999</v>
      </c>
      <c r="CD38">
        <v>18.068200000000001</v>
      </c>
      <c r="CE38">
        <v>17.87565</v>
      </c>
      <c r="CF38">
        <v>18.010000000000002</v>
      </c>
      <c r="CG38">
        <v>17.81061</v>
      </c>
      <c r="CH38">
        <v>20.302409999999998</v>
      </c>
      <c r="CI38">
        <v>17.645679999999999</v>
      </c>
      <c r="CJ38">
        <v>17.42726</v>
      </c>
      <c r="CK38">
        <v>17.06157</v>
      </c>
      <c r="CL38">
        <v>16.164490000000001</v>
      </c>
      <c r="CM38">
        <v>15.39728</v>
      </c>
      <c r="CN38">
        <v>17.257459999999998</v>
      </c>
      <c r="ER38">
        <f t="shared" si="2"/>
        <v>24.028688333333335</v>
      </c>
    </row>
    <row r="39" spans="2:148" x14ac:dyDescent="0.25">
      <c r="B39">
        <v>1907</v>
      </c>
      <c r="BP39">
        <v>26.80865</v>
      </c>
      <c r="BQ39">
        <v>26.699439999999999</v>
      </c>
      <c r="BR39">
        <v>26.363109999999999</v>
      </c>
      <c r="BS39">
        <v>25.563459999999999</v>
      </c>
      <c r="BT39">
        <v>26.422820000000002</v>
      </c>
      <c r="BU39">
        <v>27.69586</v>
      </c>
      <c r="BV39">
        <v>28.337009999999999</v>
      </c>
      <c r="BW39">
        <v>28.023109999999999</v>
      </c>
      <c r="BX39">
        <v>21.553049999999999</v>
      </c>
      <c r="BY39">
        <v>23.035820000000001</v>
      </c>
      <c r="BZ39">
        <v>22.17154</v>
      </c>
      <c r="CA39">
        <v>19.53295</v>
      </c>
      <c r="CB39">
        <v>16.74897</v>
      </c>
      <c r="CC39">
        <v>14.05838</v>
      </c>
      <c r="CD39">
        <v>15.86895</v>
      </c>
      <c r="CE39">
        <v>15.69984</v>
      </c>
      <c r="CF39">
        <v>15.81784</v>
      </c>
      <c r="CG39">
        <v>15.642720000000001</v>
      </c>
      <c r="CH39">
        <v>17.831219999999998</v>
      </c>
      <c r="CI39">
        <v>15.497859999999999</v>
      </c>
      <c r="CJ39">
        <v>15.30603</v>
      </c>
      <c r="CK39">
        <v>14.98484</v>
      </c>
      <c r="CL39">
        <v>14.196960000000001</v>
      </c>
      <c r="CM39">
        <v>13.52313</v>
      </c>
      <c r="CN39">
        <v>15.156890000000001</v>
      </c>
      <c r="CO39">
        <v>17.443370000000002</v>
      </c>
      <c r="CP39">
        <v>15.3184</v>
      </c>
      <c r="CQ39">
        <v>14.946289999999999</v>
      </c>
      <c r="CR39">
        <v>14.194710000000001</v>
      </c>
      <c r="CS39">
        <v>11.1021</v>
      </c>
      <c r="ER39">
        <f t="shared" si="2"/>
        <v>19.184843999999995</v>
      </c>
    </row>
    <row r="40" spans="2:148" x14ac:dyDescent="0.25">
      <c r="B40">
        <v>1912</v>
      </c>
      <c r="BU40">
        <v>25.10303</v>
      </c>
      <c r="BV40">
        <v>25.684149999999999</v>
      </c>
      <c r="BW40">
        <v>25.399640000000002</v>
      </c>
      <c r="BX40">
        <v>19.53529</v>
      </c>
      <c r="BY40">
        <v>20.879249999999999</v>
      </c>
      <c r="BZ40">
        <v>20.095880000000001</v>
      </c>
      <c r="CA40">
        <v>17.704319999999999</v>
      </c>
      <c r="CB40">
        <v>15.180960000000001</v>
      </c>
      <c r="CC40">
        <v>12.74226</v>
      </c>
      <c r="CD40">
        <v>14.383330000000001</v>
      </c>
      <c r="CE40">
        <v>14.23006</v>
      </c>
      <c r="CF40">
        <v>14.337</v>
      </c>
      <c r="CG40">
        <v>14.178280000000001</v>
      </c>
      <c r="CH40">
        <v>16.16189</v>
      </c>
      <c r="CI40">
        <v>14.04698</v>
      </c>
      <c r="CJ40">
        <v>13.87311</v>
      </c>
      <c r="CK40">
        <v>13.581989999999999</v>
      </c>
      <c r="CL40">
        <v>12.86787</v>
      </c>
      <c r="CM40">
        <v>12.25712</v>
      </c>
      <c r="CN40">
        <v>13.73794</v>
      </c>
      <c r="CO40">
        <v>15.810359999999999</v>
      </c>
      <c r="CP40">
        <v>13.884320000000001</v>
      </c>
      <c r="CQ40">
        <v>13.547040000000001</v>
      </c>
      <c r="CR40">
        <v>12.865830000000001</v>
      </c>
      <c r="CS40">
        <v>10.062749999999999</v>
      </c>
      <c r="CT40">
        <v>8.32972</v>
      </c>
      <c r="CU40">
        <v>8.4099500000000003</v>
      </c>
      <c r="CV40">
        <v>8.4616629999999997</v>
      </c>
      <c r="CW40">
        <v>8.9828530000000004</v>
      </c>
      <c r="CX40">
        <v>6.2668920000000004</v>
      </c>
      <c r="ER40">
        <f t="shared" si="2"/>
        <v>14.753390933333328</v>
      </c>
    </row>
    <row r="41" spans="2:148" x14ac:dyDescent="0.25">
      <c r="B41">
        <v>1922</v>
      </c>
      <c r="CE41">
        <v>8.9395919999999993</v>
      </c>
      <c r="CF41">
        <v>9.0067810000000001</v>
      </c>
      <c r="CG41">
        <v>8.9070649999999993</v>
      </c>
      <c r="CH41">
        <v>10.15321</v>
      </c>
      <c r="CI41">
        <v>8.8245850000000008</v>
      </c>
      <c r="CJ41">
        <v>8.7153510000000001</v>
      </c>
      <c r="CK41">
        <v>8.5324679999999997</v>
      </c>
      <c r="CL41">
        <v>8.0838429999999999</v>
      </c>
      <c r="CM41">
        <v>7.7001590000000002</v>
      </c>
      <c r="CN41">
        <v>8.6304350000000003</v>
      </c>
      <c r="CO41">
        <v>9.9323730000000001</v>
      </c>
      <c r="CP41">
        <v>8.7223950000000006</v>
      </c>
      <c r="CQ41">
        <v>8.5105129999999996</v>
      </c>
      <c r="CR41">
        <v>8.0825619999999994</v>
      </c>
      <c r="CS41">
        <v>6.3216109999999999</v>
      </c>
      <c r="CT41">
        <v>5.2328900000000003</v>
      </c>
      <c r="CU41">
        <v>5.2832920000000003</v>
      </c>
      <c r="CV41">
        <v>5.3157800000000002</v>
      </c>
      <c r="CW41">
        <v>5.6432010000000004</v>
      </c>
      <c r="CX41">
        <v>3.9369830000000001</v>
      </c>
      <c r="CY41">
        <v>4.4564810000000001</v>
      </c>
      <c r="CZ41">
        <v>4.500362</v>
      </c>
      <c r="DA41">
        <v>3.9080330000000001</v>
      </c>
      <c r="DB41">
        <v>2.0747429999999998</v>
      </c>
      <c r="DC41">
        <v>1.449441</v>
      </c>
      <c r="DD41">
        <v>1.3235209999999999</v>
      </c>
      <c r="DE41">
        <v>1.118662</v>
      </c>
      <c r="DF41">
        <v>1.227298</v>
      </c>
      <c r="DG41">
        <v>1.405945</v>
      </c>
      <c r="DH41">
        <v>1.362546</v>
      </c>
      <c r="ER41">
        <f t="shared" si="2"/>
        <v>5.9100706999999995</v>
      </c>
    </row>
    <row r="42" spans="2:148" x14ac:dyDescent="0.25">
      <c r="B42">
        <v>1927</v>
      </c>
      <c r="CJ42">
        <v>8.0213950000000001</v>
      </c>
      <c r="CK42">
        <v>7.8530749999999996</v>
      </c>
      <c r="CL42">
        <v>7.4401710000000003</v>
      </c>
      <c r="CM42">
        <v>7.0870379999999997</v>
      </c>
      <c r="CN42">
        <v>7.9432410000000004</v>
      </c>
      <c r="CO42">
        <v>9.1415120000000005</v>
      </c>
      <c r="CP42">
        <v>8.0278779999999994</v>
      </c>
      <c r="CQ42">
        <v>7.8328680000000004</v>
      </c>
      <c r="CR42">
        <v>7.438993</v>
      </c>
      <c r="CS42">
        <v>5.8182549999999997</v>
      </c>
      <c r="CT42">
        <v>4.8162240000000001</v>
      </c>
      <c r="CU42">
        <v>4.8626129999999996</v>
      </c>
      <c r="CV42">
        <v>4.8925130000000001</v>
      </c>
      <c r="CW42">
        <v>5.1938630000000003</v>
      </c>
      <c r="CX42">
        <v>3.6235019999999998</v>
      </c>
      <c r="CY42">
        <v>4.1016360000000001</v>
      </c>
      <c r="CZ42">
        <v>4.142023</v>
      </c>
      <c r="DA42">
        <v>3.5968580000000001</v>
      </c>
      <c r="DB42">
        <v>1.9095420000000001</v>
      </c>
      <c r="DC42">
        <v>1.33403</v>
      </c>
      <c r="DD42">
        <v>1.2181360000000001</v>
      </c>
      <c r="DE42">
        <v>1.0295890000000001</v>
      </c>
      <c r="DF42">
        <v>1.129575</v>
      </c>
      <c r="DG42">
        <v>1.2939970000000001</v>
      </c>
      <c r="DH42">
        <v>1.254054</v>
      </c>
      <c r="DI42">
        <v>1.234818</v>
      </c>
      <c r="DJ42">
        <v>1.485114</v>
      </c>
      <c r="DK42">
        <v>1.2999959999999999</v>
      </c>
      <c r="DL42">
        <v>1.0318670000000001</v>
      </c>
      <c r="DM42">
        <v>1.177076</v>
      </c>
      <c r="ER42">
        <f t="shared" si="2"/>
        <v>4.2410483999999995</v>
      </c>
    </row>
    <row r="43" spans="2:148" x14ac:dyDescent="0.25">
      <c r="B43">
        <v>1932</v>
      </c>
      <c r="CO43">
        <v>7.1058709999999996</v>
      </c>
      <c r="CP43">
        <v>6.2402220000000002</v>
      </c>
      <c r="CQ43">
        <v>6.0886370000000003</v>
      </c>
      <c r="CR43">
        <v>5.78247</v>
      </c>
      <c r="CS43">
        <v>4.52264</v>
      </c>
      <c r="CT43">
        <v>3.7437420000000001</v>
      </c>
      <c r="CU43">
        <v>3.779801</v>
      </c>
      <c r="CV43">
        <v>3.8030430000000002</v>
      </c>
      <c r="CW43">
        <v>4.0372890000000003</v>
      </c>
      <c r="CX43">
        <v>2.8166169999999999</v>
      </c>
      <c r="CY43">
        <v>3.1882799999999998</v>
      </c>
      <c r="CZ43">
        <v>3.2196729999999998</v>
      </c>
      <c r="DA43">
        <v>2.795906</v>
      </c>
      <c r="DB43">
        <v>1.484324</v>
      </c>
      <c r="DC43">
        <v>1.036967</v>
      </c>
      <c r="DD43">
        <v>0.94688019999999995</v>
      </c>
      <c r="DE43">
        <v>0.8003188</v>
      </c>
      <c r="DF43">
        <v>0.8780403</v>
      </c>
      <c r="DG43">
        <v>1.005849</v>
      </c>
      <c r="DH43">
        <v>0.97479959999999999</v>
      </c>
      <c r="DI43">
        <v>0.95984709999999995</v>
      </c>
      <c r="DJ43">
        <v>1.154407</v>
      </c>
      <c r="DK43">
        <v>1.0105109999999999</v>
      </c>
      <c r="DL43">
        <v>0.80209019999999998</v>
      </c>
      <c r="DM43">
        <v>0.91496339999999998</v>
      </c>
      <c r="DN43">
        <v>1.0064360000000001</v>
      </c>
      <c r="DO43">
        <v>0.93870149999999997</v>
      </c>
      <c r="DP43">
        <v>0.88291470000000005</v>
      </c>
      <c r="DQ43">
        <v>0.93647530000000001</v>
      </c>
      <c r="DR43">
        <v>1.037927</v>
      </c>
      <c r="ER43">
        <f t="shared" si="2"/>
        <v>2.4631881033333327</v>
      </c>
    </row>
    <row r="44" spans="2:148" x14ac:dyDescent="0.25">
      <c r="B44">
        <v>1937</v>
      </c>
      <c r="CT44">
        <v>4.0890750000000002</v>
      </c>
      <c r="CU44">
        <v>4.1284590000000003</v>
      </c>
      <c r="CV44">
        <v>4.1538459999999997</v>
      </c>
      <c r="CW44">
        <v>4.4096979999999997</v>
      </c>
      <c r="CX44">
        <v>3.0764290000000001</v>
      </c>
      <c r="CY44">
        <v>3.4823750000000002</v>
      </c>
      <c r="CZ44">
        <v>3.516664</v>
      </c>
      <c r="DA44">
        <v>3.0538069999999999</v>
      </c>
      <c r="DB44">
        <v>1.6212409999999999</v>
      </c>
      <c r="DC44">
        <v>1.132619</v>
      </c>
      <c r="DD44">
        <v>1.0342229999999999</v>
      </c>
      <c r="DE44">
        <v>0.87414230000000004</v>
      </c>
      <c r="DF44">
        <v>0.95903309999999997</v>
      </c>
      <c r="DG44">
        <v>1.0986309999999999</v>
      </c>
      <c r="DH44">
        <v>1.0647180000000001</v>
      </c>
      <c r="DI44">
        <v>1.048386</v>
      </c>
      <c r="DJ44">
        <v>1.260893</v>
      </c>
      <c r="DK44">
        <v>1.103723</v>
      </c>
      <c r="DL44">
        <v>0.87607710000000005</v>
      </c>
      <c r="DM44">
        <v>0.99936210000000003</v>
      </c>
      <c r="DN44">
        <v>1.099272</v>
      </c>
      <c r="DO44">
        <v>1.02529</v>
      </c>
      <c r="DP44">
        <v>0.96435709999999997</v>
      </c>
      <c r="DQ44">
        <v>1.022858</v>
      </c>
      <c r="DR44">
        <v>1.1336679999999999</v>
      </c>
      <c r="DS44">
        <v>1.1356139999999999</v>
      </c>
      <c r="DT44">
        <v>1.191451</v>
      </c>
      <c r="DU44">
        <v>1.3177399999999999</v>
      </c>
      <c r="DV44">
        <v>1.366431</v>
      </c>
      <c r="DW44">
        <v>1.4468289999999999</v>
      </c>
      <c r="ER44">
        <f t="shared" si="2"/>
        <v>1.8228970566666667</v>
      </c>
    </row>
    <row r="45" spans="2:148" x14ac:dyDescent="0.25">
      <c r="B45">
        <v>1942</v>
      </c>
      <c r="CY45">
        <v>2.3486340000000001</v>
      </c>
      <c r="CZ45">
        <v>2.3717600000000001</v>
      </c>
      <c r="DA45">
        <v>2.0595940000000001</v>
      </c>
      <c r="DB45">
        <v>1.093421</v>
      </c>
      <c r="DC45">
        <v>0.76387760000000005</v>
      </c>
      <c r="DD45">
        <v>0.69751580000000002</v>
      </c>
      <c r="DE45">
        <v>0.58955190000000002</v>
      </c>
      <c r="DF45">
        <v>0.64680510000000002</v>
      </c>
      <c r="DG45">
        <v>0.74095460000000002</v>
      </c>
      <c r="DH45">
        <v>0.71808249999999996</v>
      </c>
      <c r="DI45">
        <v>0.70706780000000002</v>
      </c>
      <c r="DJ45">
        <v>0.85038990000000003</v>
      </c>
      <c r="DK45">
        <v>0.74438939999999998</v>
      </c>
      <c r="DL45">
        <v>0.59085670000000001</v>
      </c>
      <c r="DM45">
        <v>0.6740043</v>
      </c>
      <c r="DN45">
        <v>0.74138729999999997</v>
      </c>
      <c r="DO45">
        <v>0.69149090000000002</v>
      </c>
      <c r="DP45">
        <v>0.65039579999999997</v>
      </c>
      <c r="DQ45">
        <v>0.68985099999999999</v>
      </c>
      <c r="DR45">
        <v>0.76458479999999995</v>
      </c>
      <c r="DS45">
        <v>0.76589750000000001</v>
      </c>
      <c r="DT45">
        <v>0.80355549999999998</v>
      </c>
      <c r="DU45">
        <v>0.88872949999999995</v>
      </c>
      <c r="DV45">
        <v>0.9215681</v>
      </c>
      <c r="DW45">
        <v>0.97579170000000004</v>
      </c>
      <c r="DX45">
        <v>1.0966279999999999</v>
      </c>
      <c r="DY45">
        <v>0.89822270000000004</v>
      </c>
      <c r="DZ45">
        <v>0.81292489999999995</v>
      </c>
      <c r="EA45">
        <v>1.101488</v>
      </c>
      <c r="EB45">
        <v>1.072832</v>
      </c>
      <c r="ER45">
        <f t="shared" si="2"/>
        <v>0.94907507666666668</v>
      </c>
    </row>
    <row r="46" spans="2:148" x14ac:dyDescent="0.25">
      <c r="B46">
        <v>1947</v>
      </c>
      <c r="DD46">
        <v>0.94684539999999995</v>
      </c>
      <c r="DE46">
        <v>0.80028940000000004</v>
      </c>
      <c r="DF46">
        <v>0.87800800000000001</v>
      </c>
      <c r="DG46">
        <v>1.0058119999999999</v>
      </c>
      <c r="DH46">
        <v>0.97476379999999996</v>
      </c>
      <c r="DI46">
        <v>0.95981190000000005</v>
      </c>
      <c r="DJ46">
        <v>1.1543650000000001</v>
      </c>
      <c r="DK46">
        <v>1.0104740000000001</v>
      </c>
      <c r="DL46">
        <v>0.80206069999999996</v>
      </c>
      <c r="DM46">
        <v>0.91492980000000002</v>
      </c>
      <c r="DN46">
        <v>1.006399</v>
      </c>
      <c r="DO46">
        <v>0.93866709999999998</v>
      </c>
      <c r="DP46">
        <v>0.88288239999999996</v>
      </c>
      <c r="DQ46">
        <v>0.93644090000000002</v>
      </c>
      <c r="DR46">
        <v>1.0378890000000001</v>
      </c>
      <c r="DS46">
        <v>1.0396700000000001</v>
      </c>
      <c r="DT46">
        <v>1.0907899999999999</v>
      </c>
      <c r="DU46">
        <v>1.2064090000000001</v>
      </c>
      <c r="DV46">
        <v>1.2509859999999999</v>
      </c>
      <c r="DW46">
        <v>1.324592</v>
      </c>
      <c r="DX46">
        <v>1.4886219999999999</v>
      </c>
      <c r="DY46">
        <v>1.2192959999999999</v>
      </c>
      <c r="DZ46">
        <v>1.1035079999999999</v>
      </c>
      <c r="EA46">
        <v>1.4952190000000001</v>
      </c>
      <c r="EB46">
        <v>1.4563200000000001</v>
      </c>
      <c r="EC46">
        <v>1.386266</v>
      </c>
      <c r="ED46">
        <v>1.38191</v>
      </c>
      <c r="EE46">
        <v>1.500075</v>
      </c>
      <c r="EF46">
        <v>1.4653609999999999</v>
      </c>
      <c r="EG46">
        <v>1.1098269999999999</v>
      </c>
      <c r="ER46">
        <f t="shared" si="2"/>
        <v>1.1256163133333332</v>
      </c>
    </row>
    <row r="47" spans="2:148" x14ac:dyDescent="0.25">
      <c r="B47">
        <v>1952</v>
      </c>
      <c r="DI47">
        <v>1.028877</v>
      </c>
      <c r="DJ47">
        <v>1.2374289999999999</v>
      </c>
      <c r="DK47">
        <v>1.0831850000000001</v>
      </c>
      <c r="DL47">
        <v>0.8597745</v>
      </c>
      <c r="DM47">
        <v>0.98076529999999995</v>
      </c>
      <c r="DN47">
        <v>1.0788169999999999</v>
      </c>
      <c r="DO47">
        <v>1.006211</v>
      </c>
      <c r="DP47">
        <v>0.94641189999999997</v>
      </c>
      <c r="DQ47">
        <v>1.003824</v>
      </c>
      <c r="DR47">
        <v>1.1125719999999999</v>
      </c>
      <c r="DS47">
        <v>1.114482</v>
      </c>
      <c r="DT47">
        <v>1.1692800000000001</v>
      </c>
      <c r="DU47">
        <v>1.2932189999999999</v>
      </c>
      <c r="DV47">
        <v>1.3410029999999999</v>
      </c>
      <c r="DW47">
        <v>1.4199059999999999</v>
      </c>
      <c r="DX47">
        <v>1.595739</v>
      </c>
      <c r="DY47">
        <v>1.3070329999999999</v>
      </c>
      <c r="DZ47">
        <v>1.1829130000000001</v>
      </c>
      <c r="EA47">
        <v>1.6028100000000001</v>
      </c>
      <c r="EB47">
        <v>1.5611120000000001</v>
      </c>
      <c r="EC47">
        <v>1.4860180000000001</v>
      </c>
      <c r="ED47">
        <v>1.4813480000000001</v>
      </c>
      <c r="EE47">
        <v>1.6080159999999999</v>
      </c>
      <c r="EF47">
        <v>1.5708040000000001</v>
      </c>
      <c r="EG47">
        <v>1.1896869999999999</v>
      </c>
      <c r="EH47">
        <v>1.321347</v>
      </c>
      <c r="EI47">
        <v>1.3211090000000001</v>
      </c>
      <c r="EJ47">
        <v>1.188817</v>
      </c>
      <c r="EK47">
        <v>1.5064839999999999</v>
      </c>
      <c r="EL47">
        <v>1.715711</v>
      </c>
      <c r="ER47">
        <f t="shared" si="2"/>
        <v>1.2771568233333335</v>
      </c>
    </row>
    <row r="48" spans="2:148" x14ac:dyDescent="0.25">
      <c r="B48">
        <v>1957</v>
      </c>
      <c r="DN48">
        <v>1.0648169999999999</v>
      </c>
      <c r="DO48">
        <v>0.99315350000000002</v>
      </c>
      <c r="DP48">
        <v>0.93413049999999997</v>
      </c>
      <c r="DQ48">
        <v>0.99079799999999996</v>
      </c>
      <c r="DR48">
        <v>1.0981339999999999</v>
      </c>
      <c r="DS48">
        <v>1.10002</v>
      </c>
      <c r="DT48">
        <v>1.1541060000000001</v>
      </c>
      <c r="DU48">
        <v>1.276437</v>
      </c>
      <c r="DV48">
        <v>1.323601</v>
      </c>
      <c r="DW48">
        <v>1.4014800000000001</v>
      </c>
      <c r="DX48">
        <v>1.5750310000000001</v>
      </c>
      <c r="DY48">
        <v>1.2900720000000001</v>
      </c>
      <c r="DZ48">
        <v>1.1675629999999999</v>
      </c>
      <c r="EA48">
        <v>1.5820110000000001</v>
      </c>
      <c r="EB48">
        <v>1.5408539999999999</v>
      </c>
      <c r="EC48">
        <v>1.466734</v>
      </c>
      <c r="ED48">
        <v>1.4621249999999999</v>
      </c>
      <c r="EE48">
        <v>1.5871489999999999</v>
      </c>
      <c r="EF48">
        <v>1.5504199999999999</v>
      </c>
      <c r="EG48">
        <v>1.1742490000000001</v>
      </c>
      <c r="EH48">
        <v>1.3042</v>
      </c>
      <c r="EI48">
        <v>1.303966</v>
      </c>
      <c r="EJ48">
        <v>1.173389</v>
      </c>
      <c r="EK48">
        <v>1.4869349999999999</v>
      </c>
      <c r="EL48">
        <v>1.6934469999999999</v>
      </c>
      <c r="EM48">
        <v>1.631513</v>
      </c>
      <c r="EN48">
        <v>1.3257019999999999</v>
      </c>
      <c r="EO48">
        <v>1.2218690000000001</v>
      </c>
      <c r="EP48">
        <v>1.217058</v>
      </c>
      <c r="EQ48">
        <v>1.090654</v>
      </c>
      <c r="ER48">
        <f t="shared" si="2"/>
        <v>1.3060539333333332</v>
      </c>
    </row>
    <row r="49" spans="1:150" x14ac:dyDescent="0.25">
      <c r="B49" t="s">
        <v>0</v>
      </c>
      <c r="C49" t="s">
        <v>27</v>
      </c>
      <c r="D49" t="s">
        <v>28</v>
      </c>
      <c r="E49" t="s">
        <v>29</v>
      </c>
      <c r="F49" t="s">
        <v>30</v>
      </c>
      <c r="G49" t="s">
        <v>31</v>
      </c>
      <c r="H49" t="s">
        <v>32</v>
      </c>
      <c r="I49" t="s">
        <v>33</v>
      </c>
      <c r="J49" t="s">
        <v>34</v>
      </c>
      <c r="K49" t="s">
        <v>35</v>
      </c>
      <c r="L49" t="s">
        <v>36</v>
      </c>
      <c r="M49" t="s">
        <v>37</v>
      </c>
      <c r="N49" t="s">
        <v>38</v>
      </c>
      <c r="O49" t="s">
        <v>39</v>
      </c>
      <c r="P49" t="s">
        <v>40</v>
      </c>
      <c r="Q49" t="s">
        <v>41</v>
      </c>
      <c r="R49" t="s">
        <v>42</v>
      </c>
      <c r="S49" t="s">
        <v>43</v>
      </c>
      <c r="T49" t="s">
        <v>44</v>
      </c>
      <c r="U49" t="s">
        <v>45</v>
      </c>
      <c r="V49" t="s">
        <v>46</v>
      </c>
      <c r="W49" t="s">
        <v>47</v>
      </c>
      <c r="X49" t="s">
        <v>48</v>
      </c>
      <c r="Y49" t="s">
        <v>49</v>
      </c>
      <c r="Z49" t="s">
        <v>50</v>
      </c>
      <c r="AA49" t="s">
        <v>51</v>
      </c>
      <c r="AB49" t="s">
        <v>52</v>
      </c>
      <c r="AC49" t="s">
        <v>53</v>
      </c>
      <c r="AD49" t="s">
        <v>54</v>
      </c>
      <c r="AE49" t="s">
        <v>55</v>
      </c>
      <c r="AF49" t="s">
        <v>56</v>
      </c>
      <c r="AG49" t="s">
        <v>57</v>
      </c>
      <c r="AH49" t="s">
        <v>58</v>
      </c>
      <c r="AI49" t="s">
        <v>59</v>
      </c>
      <c r="AJ49" t="s">
        <v>60</v>
      </c>
      <c r="AK49" t="s">
        <v>61</v>
      </c>
      <c r="AL49" t="s">
        <v>62</v>
      </c>
      <c r="AM49" t="s">
        <v>63</v>
      </c>
      <c r="AN49" t="s">
        <v>64</v>
      </c>
      <c r="AO49" t="s">
        <v>65</v>
      </c>
      <c r="AP49" t="s">
        <v>66</v>
      </c>
      <c r="AQ49" t="s">
        <v>67</v>
      </c>
      <c r="AR49" t="s">
        <v>68</v>
      </c>
      <c r="AS49" t="s">
        <v>69</v>
      </c>
      <c r="AT49" t="s">
        <v>70</v>
      </c>
      <c r="AU49" t="s">
        <v>71</v>
      </c>
      <c r="AV49" t="s">
        <v>72</v>
      </c>
      <c r="AW49" t="s">
        <v>73</v>
      </c>
      <c r="AX49" t="s">
        <v>74</v>
      </c>
      <c r="AY49" t="s">
        <v>75</v>
      </c>
      <c r="AZ49" t="s">
        <v>76</v>
      </c>
      <c r="BA49" t="s">
        <v>77</v>
      </c>
      <c r="BB49" t="s">
        <v>78</v>
      </c>
      <c r="BC49" t="s">
        <v>79</v>
      </c>
      <c r="BD49" t="s">
        <v>80</v>
      </c>
      <c r="BE49" t="s">
        <v>81</v>
      </c>
      <c r="BF49" t="s">
        <v>82</v>
      </c>
      <c r="BG49" t="s">
        <v>83</v>
      </c>
      <c r="BH49" t="s">
        <v>84</v>
      </c>
      <c r="BI49" t="s">
        <v>85</v>
      </c>
      <c r="BJ49" t="s">
        <v>86</v>
      </c>
      <c r="BK49" t="s">
        <v>87</v>
      </c>
      <c r="BL49" t="s">
        <v>88</v>
      </c>
      <c r="BM49" t="s">
        <v>89</v>
      </c>
      <c r="BN49" t="s">
        <v>90</v>
      </c>
      <c r="BO49" t="s">
        <v>91</v>
      </c>
      <c r="BP49" t="s">
        <v>92</v>
      </c>
      <c r="BQ49" t="s">
        <v>93</v>
      </c>
      <c r="BR49" t="s">
        <v>94</v>
      </c>
      <c r="BS49" t="s">
        <v>95</v>
      </c>
      <c r="BT49" t="s">
        <v>96</v>
      </c>
      <c r="BU49" t="s">
        <v>97</v>
      </c>
      <c r="BV49" t="s">
        <v>98</v>
      </c>
      <c r="BW49" t="s">
        <v>99</v>
      </c>
      <c r="BX49" t="s">
        <v>100</v>
      </c>
      <c r="BY49" t="s">
        <v>101</v>
      </c>
      <c r="BZ49" t="s">
        <v>102</v>
      </c>
      <c r="CA49" t="s">
        <v>103</v>
      </c>
      <c r="CB49" t="s">
        <v>104</v>
      </c>
      <c r="CC49" t="s">
        <v>105</v>
      </c>
      <c r="CD49" t="s">
        <v>106</v>
      </c>
      <c r="CE49" t="s">
        <v>107</v>
      </c>
      <c r="CF49" t="s">
        <v>108</v>
      </c>
      <c r="CG49" t="s">
        <v>109</v>
      </c>
      <c r="CH49" t="s">
        <v>110</v>
      </c>
      <c r="CI49" t="s">
        <v>111</v>
      </c>
      <c r="CJ49" t="s">
        <v>112</v>
      </c>
      <c r="CK49" t="s">
        <v>113</v>
      </c>
      <c r="CL49" t="s">
        <v>114</v>
      </c>
      <c r="CM49" t="s">
        <v>115</v>
      </c>
      <c r="CN49" t="s">
        <v>116</v>
      </c>
      <c r="CO49" t="s">
        <v>117</v>
      </c>
      <c r="CP49" t="s">
        <v>118</v>
      </c>
      <c r="CQ49" t="s">
        <v>119</v>
      </c>
      <c r="CR49" t="s">
        <v>120</v>
      </c>
      <c r="CS49" t="s">
        <v>121</v>
      </c>
      <c r="CT49" t="s">
        <v>122</v>
      </c>
      <c r="CU49" t="s">
        <v>123</v>
      </c>
      <c r="CV49" t="s">
        <v>124</v>
      </c>
      <c r="CW49" t="s">
        <v>125</v>
      </c>
      <c r="CX49" t="s">
        <v>126</v>
      </c>
      <c r="CY49" t="s">
        <v>127</v>
      </c>
      <c r="CZ49" t="s">
        <v>128</v>
      </c>
      <c r="DA49" t="s">
        <v>129</v>
      </c>
      <c r="DB49" t="s">
        <v>130</v>
      </c>
      <c r="DC49" t="s">
        <v>131</v>
      </c>
      <c r="DD49" t="s">
        <v>132</v>
      </c>
      <c r="DE49" t="s">
        <v>133</v>
      </c>
      <c r="DF49" t="s">
        <v>134</v>
      </c>
      <c r="DG49" t="s">
        <v>135</v>
      </c>
      <c r="DH49" t="s">
        <v>136</v>
      </c>
      <c r="DI49" t="s">
        <v>137</v>
      </c>
      <c r="DJ49" t="s">
        <v>138</v>
      </c>
      <c r="DK49" t="s">
        <v>139</v>
      </c>
      <c r="DL49" t="s">
        <v>140</v>
      </c>
      <c r="DM49" t="s">
        <v>141</v>
      </c>
      <c r="DN49" t="s">
        <v>142</v>
      </c>
      <c r="DO49" t="s">
        <v>143</v>
      </c>
      <c r="DP49" t="s">
        <v>144</v>
      </c>
      <c r="DQ49" t="s">
        <v>145</v>
      </c>
      <c r="DR49" t="s">
        <v>146</v>
      </c>
      <c r="DS49" t="s">
        <v>147</v>
      </c>
      <c r="DT49" t="s">
        <v>148</v>
      </c>
      <c r="DU49" t="s">
        <v>149</v>
      </c>
      <c r="DV49" t="s">
        <v>150</v>
      </c>
      <c r="DW49" t="s">
        <v>151</v>
      </c>
      <c r="DX49" t="s">
        <v>152</v>
      </c>
      <c r="DY49" t="s">
        <v>153</v>
      </c>
      <c r="DZ49" t="s">
        <v>154</v>
      </c>
      <c r="EA49" t="s">
        <v>155</v>
      </c>
      <c r="EB49" t="s">
        <v>156</v>
      </c>
      <c r="EC49" t="s">
        <v>157</v>
      </c>
      <c r="ED49" t="s">
        <v>158</v>
      </c>
      <c r="EE49" t="s">
        <v>159</v>
      </c>
      <c r="EF49" t="s">
        <v>160</v>
      </c>
      <c r="EG49" t="s">
        <v>161</v>
      </c>
      <c r="EH49" t="s">
        <v>162</v>
      </c>
      <c r="EI49" t="s">
        <v>163</v>
      </c>
      <c r="EJ49" t="s">
        <v>164</v>
      </c>
      <c r="EK49" t="s">
        <v>165</v>
      </c>
      <c r="EL49" t="s">
        <v>166</v>
      </c>
      <c r="EM49" t="s">
        <v>217</v>
      </c>
      <c r="EN49" t="s">
        <v>218</v>
      </c>
      <c r="EO49" t="s">
        <v>219</v>
      </c>
      <c r="EP49" t="s">
        <v>220</v>
      </c>
      <c r="EQ49" t="s">
        <v>221</v>
      </c>
      <c r="ER49" t="s">
        <v>222</v>
      </c>
      <c r="ES49" t="s">
        <v>223</v>
      </c>
      <c r="ET49" t="s">
        <v>224</v>
      </c>
    </row>
    <row r="50" spans="1:150" x14ac:dyDescent="0.25">
      <c r="A50" t="s">
        <v>19</v>
      </c>
      <c r="B50">
        <v>1842</v>
      </c>
      <c r="C50">
        <v>26.425239999999999</v>
      </c>
      <c r="D50">
        <v>27.55292</v>
      </c>
      <c r="E50">
        <v>26.468779999999999</v>
      </c>
      <c r="F50">
        <v>27.19885</v>
      </c>
      <c r="G50">
        <v>27.80049</v>
      </c>
      <c r="H50">
        <v>29.026520000000001</v>
      </c>
      <c r="I50">
        <v>29.668579999999999</v>
      </c>
      <c r="J50">
        <v>29.686440000000001</v>
      </c>
      <c r="K50">
        <v>35.487609999999997</v>
      </c>
      <c r="L50">
        <v>36.119430000000001</v>
      </c>
      <c r="M50">
        <v>34.501449999999998</v>
      </c>
      <c r="N50">
        <v>33.672640000000001</v>
      </c>
      <c r="O50">
        <v>33.257339999999999</v>
      </c>
      <c r="P50">
        <v>33.42107</v>
      </c>
      <c r="Q50">
        <v>32.389360000000003</v>
      </c>
      <c r="R50">
        <v>36.582340000000002</v>
      </c>
      <c r="S50">
        <v>33.9968</v>
      </c>
      <c r="T50">
        <v>34.815849999999998</v>
      </c>
      <c r="U50">
        <v>34.251269999999998</v>
      </c>
      <c r="V50">
        <v>35.987220000000001</v>
      </c>
      <c r="W50">
        <v>35.811889999999998</v>
      </c>
      <c r="X50">
        <v>35.70241</v>
      </c>
      <c r="Y50">
        <v>38.2545</v>
      </c>
      <c r="Z50">
        <v>39.168430000000001</v>
      </c>
      <c r="AA50">
        <v>37.195990000000002</v>
      </c>
      <c r="AB50">
        <v>37.191879999999998</v>
      </c>
      <c r="AC50">
        <v>37.189570000000003</v>
      </c>
      <c r="AD50">
        <v>36.190530000000003</v>
      </c>
      <c r="AE50">
        <v>37.906239999999997</v>
      </c>
      <c r="AF50">
        <v>40.643689999999999</v>
      </c>
      <c r="ER50">
        <f>AVERAGE(C50:EQ50)</f>
        <v>33.785511</v>
      </c>
    </row>
    <row r="51" spans="1:150" x14ac:dyDescent="0.25">
      <c r="A51" t="s">
        <v>6</v>
      </c>
      <c r="B51">
        <v>1847</v>
      </c>
      <c r="H51">
        <v>26.06053</v>
      </c>
      <c r="I51">
        <v>26.636990000000001</v>
      </c>
      <c r="J51">
        <v>26.653020000000001</v>
      </c>
      <c r="K51">
        <v>31.861419999999999</v>
      </c>
      <c r="L51">
        <v>32.42868</v>
      </c>
      <c r="M51">
        <v>30.976019999999998</v>
      </c>
      <c r="N51">
        <v>30.2319</v>
      </c>
      <c r="O51">
        <v>29.85905</v>
      </c>
      <c r="P51">
        <v>30.006039999999999</v>
      </c>
      <c r="Q51">
        <v>29.079750000000001</v>
      </c>
      <c r="R51">
        <v>32.844290000000001</v>
      </c>
      <c r="S51">
        <v>30.522939999999998</v>
      </c>
      <c r="T51">
        <v>31.258299999999998</v>
      </c>
      <c r="U51">
        <v>30.75141</v>
      </c>
      <c r="V51">
        <v>32.309980000000003</v>
      </c>
      <c r="W51">
        <v>32.152569999999997</v>
      </c>
      <c r="X51">
        <v>32.054270000000002</v>
      </c>
      <c r="Y51">
        <v>34.345579999999998</v>
      </c>
      <c r="Z51">
        <v>35.166119999999999</v>
      </c>
      <c r="AA51">
        <v>33.395229999999998</v>
      </c>
      <c r="AB51">
        <v>33.391539999999999</v>
      </c>
      <c r="AC51">
        <v>33.38946</v>
      </c>
      <c r="AD51">
        <v>32.492510000000003</v>
      </c>
      <c r="AE51">
        <v>34.032910000000001</v>
      </c>
      <c r="AF51">
        <v>36.490630000000003</v>
      </c>
      <c r="AG51">
        <v>36.434869999999997</v>
      </c>
      <c r="AH51">
        <v>37.515149999999998</v>
      </c>
      <c r="AI51">
        <v>37.837409999999998</v>
      </c>
      <c r="AJ51">
        <v>36.194839999999999</v>
      </c>
      <c r="AK51">
        <v>34.496870000000001</v>
      </c>
      <c r="ER51">
        <f t="shared" ref="ER51:ER72" si="3">AVERAGE(C51:EQ51)</f>
        <v>32.362342666666663</v>
      </c>
    </row>
    <row r="52" spans="1:150" x14ac:dyDescent="0.25">
      <c r="B52">
        <v>1852</v>
      </c>
      <c r="M52">
        <v>32.583930000000002</v>
      </c>
      <c r="N52">
        <v>31.801189999999998</v>
      </c>
      <c r="O52">
        <v>31.40897</v>
      </c>
      <c r="P52">
        <v>31.563590000000001</v>
      </c>
      <c r="Q52">
        <v>30.589220000000001</v>
      </c>
      <c r="R52">
        <v>34.549169999999997</v>
      </c>
      <c r="S52">
        <v>32.107329999999997</v>
      </c>
      <c r="T52">
        <v>32.880859999999998</v>
      </c>
      <c r="U52">
        <v>32.347650000000002</v>
      </c>
      <c r="V52">
        <v>33.987130000000001</v>
      </c>
      <c r="W52">
        <v>33.821539999999999</v>
      </c>
      <c r="X52">
        <v>33.718139999999998</v>
      </c>
      <c r="Y52">
        <v>36.128399999999999</v>
      </c>
      <c r="Z52">
        <v>36.991520000000001</v>
      </c>
      <c r="AA52">
        <v>35.128709999999998</v>
      </c>
      <c r="AB52">
        <v>35.12482</v>
      </c>
      <c r="AC52">
        <v>35.122639999999997</v>
      </c>
      <c r="AD52">
        <v>34.179130000000001</v>
      </c>
      <c r="AE52">
        <v>35.799480000000003</v>
      </c>
      <c r="AF52">
        <v>38.384790000000002</v>
      </c>
      <c r="AG52">
        <v>38.326129999999999</v>
      </c>
      <c r="AH52">
        <v>39.462490000000003</v>
      </c>
      <c r="AI52">
        <v>39.801479999999998</v>
      </c>
      <c r="AJ52">
        <v>38.073650000000001</v>
      </c>
      <c r="AK52">
        <v>36.287529999999997</v>
      </c>
      <c r="AL52">
        <v>35.264310000000002</v>
      </c>
      <c r="AM52">
        <v>34.344430000000003</v>
      </c>
      <c r="AN52">
        <v>34.039589999999997</v>
      </c>
      <c r="AO52">
        <v>31.43863</v>
      </c>
      <c r="AP52">
        <v>30.285270000000001</v>
      </c>
      <c r="ER52">
        <f t="shared" si="3"/>
        <v>34.518057333333331</v>
      </c>
    </row>
    <row r="53" spans="1:150" x14ac:dyDescent="0.25">
      <c r="B53">
        <v>1857</v>
      </c>
      <c r="R53">
        <v>36.635309999999997</v>
      </c>
      <c r="S53">
        <v>34.046030000000002</v>
      </c>
      <c r="T53">
        <v>34.866259999999997</v>
      </c>
      <c r="U53">
        <v>34.30086</v>
      </c>
      <c r="V53">
        <v>36.039319999999996</v>
      </c>
      <c r="W53">
        <v>35.86374</v>
      </c>
      <c r="X53">
        <v>35.754100000000001</v>
      </c>
      <c r="Y53">
        <v>38.30988</v>
      </c>
      <c r="Z53">
        <v>39.225140000000003</v>
      </c>
      <c r="AA53">
        <v>37.249839999999999</v>
      </c>
      <c r="AB53">
        <v>37.245719999999999</v>
      </c>
      <c r="AC53">
        <v>37.243400000000001</v>
      </c>
      <c r="AD53">
        <v>36.242919999999998</v>
      </c>
      <c r="AE53">
        <v>37.961120000000001</v>
      </c>
      <c r="AF53">
        <v>40.702530000000003</v>
      </c>
      <c r="AG53">
        <v>40.640320000000003</v>
      </c>
      <c r="AH53">
        <v>41.845300000000002</v>
      </c>
      <c r="AI53">
        <v>42.20476</v>
      </c>
      <c r="AJ53">
        <v>40.372599999999998</v>
      </c>
      <c r="AK53">
        <v>38.478630000000003</v>
      </c>
      <c r="AL53">
        <v>37.393619999999999</v>
      </c>
      <c r="AM53">
        <v>36.418210000000002</v>
      </c>
      <c r="AN53">
        <v>36.09496</v>
      </c>
      <c r="AO53">
        <v>33.336939999999998</v>
      </c>
      <c r="AP53">
        <v>32.113950000000003</v>
      </c>
      <c r="AQ53">
        <v>31.572179999999999</v>
      </c>
      <c r="AR53">
        <v>34.361820000000002</v>
      </c>
      <c r="AS53">
        <v>35.555419999999998</v>
      </c>
      <c r="AT53">
        <v>35.57414</v>
      </c>
      <c r="AU53">
        <v>35.657589999999999</v>
      </c>
      <c r="ER53">
        <f t="shared" si="3"/>
        <v>36.776886999999995</v>
      </c>
    </row>
    <row r="54" spans="1:150" x14ac:dyDescent="0.25">
      <c r="B54">
        <v>1862</v>
      </c>
      <c r="W54">
        <v>33.315910000000002</v>
      </c>
      <c r="X54">
        <v>33.214060000000003</v>
      </c>
      <c r="Y54">
        <v>35.588279999999997</v>
      </c>
      <c r="Z54">
        <v>36.438510000000001</v>
      </c>
      <c r="AA54">
        <v>34.603540000000002</v>
      </c>
      <c r="AB54">
        <v>34.599719999999998</v>
      </c>
      <c r="AC54">
        <v>34.597560000000001</v>
      </c>
      <c r="AD54">
        <v>33.66816</v>
      </c>
      <c r="AE54">
        <v>35.264290000000003</v>
      </c>
      <c r="AF54">
        <v>37.810949999999998</v>
      </c>
      <c r="AG54">
        <v>37.753160000000001</v>
      </c>
      <c r="AH54">
        <v>38.872540000000001</v>
      </c>
      <c r="AI54">
        <v>39.20646</v>
      </c>
      <c r="AJ54">
        <v>37.504460000000002</v>
      </c>
      <c r="AK54">
        <v>35.745040000000003</v>
      </c>
      <c r="AL54">
        <v>34.737110000000001</v>
      </c>
      <c r="AM54">
        <v>33.83099</v>
      </c>
      <c r="AN54">
        <v>33.530709999999999</v>
      </c>
      <c r="AO54">
        <v>30.968620000000001</v>
      </c>
      <c r="AP54">
        <v>29.832519999999999</v>
      </c>
      <c r="AQ54">
        <v>29.329239999999999</v>
      </c>
      <c r="AR54">
        <v>31.9207</v>
      </c>
      <c r="AS54">
        <v>33.029499999999999</v>
      </c>
      <c r="AT54">
        <v>33.046889999999998</v>
      </c>
      <c r="AU54">
        <v>33.124400000000001</v>
      </c>
      <c r="AV54">
        <v>34.18844</v>
      </c>
      <c r="AW54">
        <v>34.493630000000003</v>
      </c>
      <c r="AX54">
        <v>33.927109999999999</v>
      </c>
      <c r="AY54">
        <v>32.019069999999999</v>
      </c>
      <c r="AZ54">
        <v>32.130499999999998</v>
      </c>
      <c r="ER54">
        <f t="shared" si="3"/>
        <v>34.276402333333337</v>
      </c>
    </row>
    <row r="55" spans="1:150" x14ac:dyDescent="0.25">
      <c r="B55">
        <v>1867</v>
      </c>
      <c r="AB55">
        <v>33.505609999999997</v>
      </c>
      <c r="AC55">
        <v>33.503520000000002</v>
      </c>
      <c r="AD55">
        <v>32.60351</v>
      </c>
      <c r="AE55">
        <v>34.149169999999998</v>
      </c>
      <c r="AF55">
        <v>36.615290000000002</v>
      </c>
      <c r="AG55">
        <v>36.559330000000003</v>
      </c>
      <c r="AH55">
        <v>37.64331</v>
      </c>
      <c r="AI55">
        <v>37.966670000000001</v>
      </c>
      <c r="AJ55">
        <v>36.318489999999997</v>
      </c>
      <c r="AK55">
        <v>34.614710000000002</v>
      </c>
      <c r="AL55">
        <v>33.638649999999998</v>
      </c>
      <c r="AM55">
        <v>32.761189999999999</v>
      </c>
      <c r="AN55">
        <v>32.470399999999998</v>
      </c>
      <c r="AO55">
        <v>29.989339999999999</v>
      </c>
      <c r="AP55">
        <v>28.889150000000001</v>
      </c>
      <c r="AQ55">
        <v>28.401779999999999</v>
      </c>
      <c r="AR55">
        <v>30.911300000000001</v>
      </c>
      <c r="AS55">
        <v>31.985040000000001</v>
      </c>
      <c r="AT55">
        <v>32.00188</v>
      </c>
      <c r="AU55">
        <v>32.076949999999997</v>
      </c>
      <c r="AV55">
        <v>33.107329999999997</v>
      </c>
      <c r="AW55">
        <v>33.40287</v>
      </c>
      <c r="AX55">
        <v>32.854259999999996</v>
      </c>
      <c r="AY55">
        <v>31.00656</v>
      </c>
      <c r="AZ55">
        <v>31.114460000000001</v>
      </c>
      <c r="BA55">
        <v>31.366050000000001</v>
      </c>
      <c r="BB55">
        <v>32.39781</v>
      </c>
      <c r="BC55">
        <v>30.527850000000001</v>
      </c>
      <c r="BD55">
        <v>30.863569999999999</v>
      </c>
      <c r="BE55">
        <v>29.52768</v>
      </c>
      <c r="ER55">
        <f t="shared" si="3"/>
        <v>32.759124333333332</v>
      </c>
    </row>
    <row r="56" spans="1:150" x14ac:dyDescent="0.25">
      <c r="B56">
        <v>1872</v>
      </c>
      <c r="AG56">
        <v>40.7104</v>
      </c>
      <c r="AH56">
        <v>41.917450000000002</v>
      </c>
      <c r="AI56">
        <v>42.277529999999999</v>
      </c>
      <c r="AJ56">
        <v>40.442210000000003</v>
      </c>
      <c r="AK56">
        <v>38.544980000000002</v>
      </c>
      <c r="AL56">
        <v>37.458089999999999</v>
      </c>
      <c r="AM56">
        <v>36.481000000000002</v>
      </c>
      <c r="AN56">
        <v>36.15719</v>
      </c>
      <c r="AO56">
        <v>33.394419999999997</v>
      </c>
      <c r="AP56">
        <v>32.169319999999999</v>
      </c>
      <c r="AQ56">
        <v>31.626609999999999</v>
      </c>
      <c r="AR56">
        <v>34.421059999999997</v>
      </c>
      <c r="AS56">
        <v>35.616709999999998</v>
      </c>
      <c r="AT56">
        <v>35.635480000000001</v>
      </c>
      <c r="AU56">
        <v>35.719059999999999</v>
      </c>
      <c r="AV56">
        <v>36.866439999999997</v>
      </c>
      <c r="AW56">
        <v>37.195529999999998</v>
      </c>
      <c r="AX56">
        <v>36.58464</v>
      </c>
      <c r="AY56">
        <v>34.527140000000003</v>
      </c>
      <c r="AZ56">
        <v>34.647289999999998</v>
      </c>
      <c r="BA56">
        <v>34.927439999999997</v>
      </c>
      <c r="BB56">
        <v>36.076349999999998</v>
      </c>
      <c r="BC56">
        <v>33.994079999999997</v>
      </c>
      <c r="BD56">
        <v>34.367910000000002</v>
      </c>
      <c r="BE56">
        <v>32.880339999999997</v>
      </c>
      <c r="BF56">
        <v>33.35548</v>
      </c>
      <c r="BG56">
        <v>34.81908</v>
      </c>
      <c r="BH56">
        <v>35.200110000000002</v>
      </c>
      <c r="BI56">
        <v>36.878399999999999</v>
      </c>
      <c r="BJ56">
        <v>37.79927</v>
      </c>
      <c r="ER56">
        <f t="shared" si="3"/>
        <v>36.08970033333334</v>
      </c>
    </row>
    <row r="57" spans="1:150" x14ac:dyDescent="0.25">
      <c r="B57">
        <v>1877</v>
      </c>
      <c r="AL57">
        <v>34.890169999999998</v>
      </c>
      <c r="AM57">
        <v>33.980069999999998</v>
      </c>
      <c r="AN57">
        <v>33.678460000000001</v>
      </c>
      <c r="AO57">
        <v>31.105080000000001</v>
      </c>
      <c r="AP57">
        <v>29.96397</v>
      </c>
      <c r="AQ57">
        <v>29.458469999999998</v>
      </c>
      <c r="AR57">
        <v>32.061340000000001</v>
      </c>
      <c r="AS57">
        <v>33.175040000000003</v>
      </c>
      <c r="AT57">
        <v>33.192500000000003</v>
      </c>
      <c r="AU57">
        <v>33.270359999999997</v>
      </c>
      <c r="AV57">
        <v>34.339080000000003</v>
      </c>
      <c r="AW57">
        <v>34.645620000000001</v>
      </c>
      <c r="AX57">
        <v>34.076599999999999</v>
      </c>
      <c r="AY57">
        <v>32.160159999999998</v>
      </c>
      <c r="AZ57">
        <v>32.272080000000003</v>
      </c>
      <c r="BA57">
        <v>32.53302</v>
      </c>
      <c r="BB57">
        <v>33.603169999999999</v>
      </c>
      <c r="BC57">
        <v>31.663640000000001</v>
      </c>
      <c r="BD57">
        <v>32.011850000000003</v>
      </c>
      <c r="BE57">
        <v>30.626259999999998</v>
      </c>
      <c r="BF57">
        <v>31.068819999999999</v>
      </c>
      <c r="BG57">
        <v>32.432090000000002</v>
      </c>
      <c r="BH57">
        <v>32.786999999999999</v>
      </c>
      <c r="BI57">
        <v>34.35022</v>
      </c>
      <c r="BJ57">
        <v>35.207970000000003</v>
      </c>
      <c r="BK57">
        <v>34.183720000000001</v>
      </c>
      <c r="BL57">
        <v>34.750140000000002</v>
      </c>
      <c r="BM57">
        <v>35.456510000000002</v>
      </c>
      <c r="BN57">
        <v>35.592910000000003</v>
      </c>
      <c r="BO57">
        <v>34.848599999999998</v>
      </c>
      <c r="ER57">
        <f t="shared" si="3"/>
        <v>33.112830666666667</v>
      </c>
    </row>
    <row r="58" spans="1:150" x14ac:dyDescent="0.25">
      <c r="B58">
        <v>1882</v>
      </c>
      <c r="AQ58">
        <v>26.484380000000002</v>
      </c>
      <c r="AR58">
        <v>28.824480000000001</v>
      </c>
      <c r="AS58">
        <v>29.82573</v>
      </c>
      <c r="AT58">
        <v>29.841439999999999</v>
      </c>
      <c r="AU58">
        <v>29.911429999999999</v>
      </c>
      <c r="AV58">
        <v>30.872260000000001</v>
      </c>
      <c r="AW58">
        <v>31.147839999999999</v>
      </c>
      <c r="AX58">
        <v>30.63627</v>
      </c>
      <c r="AY58">
        <v>28.913309999999999</v>
      </c>
      <c r="AZ58">
        <v>29.013929999999998</v>
      </c>
      <c r="BA58">
        <v>29.248529999999999</v>
      </c>
      <c r="BB58">
        <v>30.210629999999998</v>
      </c>
      <c r="BC58">
        <v>28.466919999999998</v>
      </c>
      <c r="BD58">
        <v>28.779969999999999</v>
      </c>
      <c r="BE58">
        <v>27.53426</v>
      </c>
      <c r="BF58">
        <v>27.93215</v>
      </c>
      <c r="BG58">
        <v>29.157779999999999</v>
      </c>
      <c r="BH58">
        <v>29.476859999999999</v>
      </c>
      <c r="BI58">
        <v>30.882269999999998</v>
      </c>
      <c r="BJ58">
        <v>31.653410000000001</v>
      </c>
      <c r="BK58">
        <v>30.732559999999999</v>
      </c>
      <c r="BL58">
        <v>31.241810000000001</v>
      </c>
      <c r="BM58">
        <v>31.876860000000001</v>
      </c>
      <c r="BN58">
        <v>31.999490000000002</v>
      </c>
      <c r="BO58">
        <v>31.33032</v>
      </c>
      <c r="BP58">
        <v>32.253149999999998</v>
      </c>
      <c r="BQ58">
        <v>32.089730000000003</v>
      </c>
      <c r="BR58">
        <v>31.679279999999999</v>
      </c>
      <c r="BS58">
        <v>30.712489999999999</v>
      </c>
      <c r="BT58">
        <v>31.739229999999999</v>
      </c>
      <c r="ER58">
        <f t="shared" si="3"/>
        <v>30.148959000000001</v>
      </c>
    </row>
    <row r="59" spans="1:150" x14ac:dyDescent="0.25">
      <c r="B59">
        <v>1887</v>
      </c>
      <c r="AV59">
        <v>33.268340000000002</v>
      </c>
      <c r="AW59">
        <v>33.565309999999997</v>
      </c>
      <c r="AX59">
        <v>33.014029999999998</v>
      </c>
      <c r="AY59">
        <v>31.157340000000001</v>
      </c>
      <c r="AZ59">
        <v>31.265779999999999</v>
      </c>
      <c r="BA59">
        <v>31.51859</v>
      </c>
      <c r="BB59">
        <v>32.555370000000003</v>
      </c>
      <c r="BC59">
        <v>30.67632</v>
      </c>
      <c r="BD59">
        <v>31.013670000000001</v>
      </c>
      <c r="BE59">
        <v>29.671279999999999</v>
      </c>
      <c r="BF59">
        <v>30.10004</v>
      </c>
      <c r="BG59">
        <v>31.4208</v>
      </c>
      <c r="BH59">
        <v>31.76464</v>
      </c>
      <c r="BI59">
        <v>33.279130000000002</v>
      </c>
      <c r="BJ59">
        <v>34.110120000000002</v>
      </c>
      <c r="BK59">
        <v>33.117809999999999</v>
      </c>
      <c r="BL59">
        <v>33.666580000000003</v>
      </c>
      <c r="BM59">
        <v>34.350920000000002</v>
      </c>
      <c r="BN59">
        <v>34.483069999999998</v>
      </c>
      <c r="BO59">
        <v>33.761969999999998</v>
      </c>
      <c r="BP59">
        <v>34.756419999999999</v>
      </c>
      <c r="BQ59">
        <v>34.580309999999997</v>
      </c>
      <c r="BR59">
        <v>34.138010000000001</v>
      </c>
      <c r="BS59">
        <v>33.096179999999997</v>
      </c>
      <c r="BT59">
        <v>34.20261</v>
      </c>
      <c r="BU59">
        <v>35.84393</v>
      </c>
      <c r="BV59">
        <v>36.666829999999997</v>
      </c>
      <c r="BW59">
        <v>36.25365</v>
      </c>
      <c r="BX59">
        <v>27.3827</v>
      </c>
      <c r="BY59">
        <v>27.700500000000002</v>
      </c>
      <c r="ER59">
        <f t="shared" si="3"/>
        <v>32.746074999999998</v>
      </c>
    </row>
    <row r="60" spans="1:150" x14ac:dyDescent="0.25">
      <c r="B60">
        <v>1892</v>
      </c>
      <c r="BA60">
        <v>32.690600000000003</v>
      </c>
      <c r="BB60">
        <v>33.765929999999997</v>
      </c>
      <c r="BC60">
        <v>31.817</v>
      </c>
      <c r="BD60">
        <v>32.166899999999998</v>
      </c>
      <c r="BE60">
        <v>30.7746</v>
      </c>
      <c r="BF60">
        <v>31.2193</v>
      </c>
      <c r="BG60">
        <v>32.589170000000003</v>
      </c>
      <c r="BH60">
        <v>32.945799999999998</v>
      </c>
      <c r="BI60">
        <v>34.516599999999997</v>
      </c>
      <c r="BJ60">
        <v>35.378500000000003</v>
      </c>
      <c r="BK60">
        <v>34.349290000000003</v>
      </c>
      <c r="BL60">
        <v>34.918460000000003</v>
      </c>
      <c r="BM60">
        <v>35.628250000000001</v>
      </c>
      <c r="BN60">
        <v>35.765309999999999</v>
      </c>
      <c r="BO60">
        <v>35.017400000000002</v>
      </c>
      <c r="BP60">
        <v>36.048819999999999</v>
      </c>
      <c r="BQ60">
        <v>35.866169999999997</v>
      </c>
      <c r="BR60">
        <v>35.407420000000002</v>
      </c>
      <c r="BS60">
        <v>34.32685</v>
      </c>
      <c r="BT60">
        <v>35.474420000000002</v>
      </c>
      <c r="BU60">
        <v>37.176769999999998</v>
      </c>
      <c r="BV60">
        <v>38.030279999999998</v>
      </c>
      <c r="BW60">
        <v>37.601730000000003</v>
      </c>
      <c r="BX60">
        <v>28.398599999999998</v>
      </c>
      <c r="BY60">
        <v>28.699110000000001</v>
      </c>
      <c r="BZ60">
        <v>25.365349999999999</v>
      </c>
      <c r="CA60">
        <v>22.58832</v>
      </c>
      <c r="CB60">
        <v>19.165279999999999</v>
      </c>
      <c r="CC60">
        <v>15.817310000000001</v>
      </c>
      <c r="CD60">
        <v>16.96735</v>
      </c>
      <c r="ER60">
        <f t="shared" si="3"/>
        <v>31.682563000000002</v>
      </c>
    </row>
    <row r="61" spans="1:150" x14ac:dyDescent="0.25">
      <c r="B61">
        <v>1897</v>
      </c>
      <c r="BF61">
        <v>31.315580000000001</v>
      </c>
      <c r="BG61">
        <v>32.68967</v>
      </c>
      <c r="BH61">
        <v>33.047400000000003</v>
      </c>
      <c r="BI61">
        <v>34.623049999999999</v>
      </c>
      <c r="BJ61">
        <v>35.4876</v>
      </c>
      <c r="BK61">
        <v>34.455210000000001</v>
      </c>
      <c r="BL61">
        <v>35.026139999999998</v>
      </c>
      <c r="BM61">
        <v>35.738109999999999</v>
      </c>
      <c r="BN61">
        <v>35.875599999999999</v>
      </c>
      <c r="BO61">
        <v>35.125369999999997</v>
      </c>
      <c r="BP61">
        <v>36.159979999999997</v>
      </c>
      <c r="BQ61">
        <v>35.976770000000002</v>
      </c>
      <c r="BR61">
        <v>35.516599999999997</v>
      </c>
      <c r="BS61">
        <v>34.43271</v>
      </c>
      <c r="BT61">
        <v>35.583820000000003</v>
      </c>
      <c r="BU61">
        <v>37.291409999999999</v>
      </c>
      <c r="BV61">
        <v>38.147550000000003</v>
      </c>
      <c r="BW61">
        <v>37.717680000000001</v>
      </c>
      <c r="BX61">
        <v>28.485980000000001</v>
      </c>
      <c r="BY61">
        <v>28.785</v>
      </c>
      <c r="BZ61">
        <v>25.443539999999999</v>
      </c>
      <c r="CA61">
        <v>22.65766</v>
      </c>
      <c r="CB61">
        <v>19.217359999999999</v>
      </c>
      <c r="CC61">
        <v>15.86138</v>
      </c>
      <c r="CD61">
        <v>17.013280000000002</v>
      </c>
      <c r="CE61">
        <v>17.328389999999999</v>
      </c>
      <c r="CF61">
        <v>15.49131</v>
      </c>
      <c r="CG61">
        <v>15.127940000000001</v>
      </c>
      <c r="CH61">
        <v>16.040649999999999</v>
      </c>
      <c r="CI61">
        <v>15.323539999999999</v>
      </c>
      <c r="ER61">
        <f t="shared" si="3"/>
        <v>29.032875999999998</v>
      </c>
    </row>
    <row r="62" spans="1:150" x14ac:dyDescent="0.25">
      <c r="B62">
        <v>1902</v>
      </c>
      <c r="BK62">
        <v>30.354430000000001</v>
      </c>
      <c r="BL62">
        <v>30.857410000000002</v>
      </c>
      <c r="BM62">
        <v>31.484649999999998</v>
      </c>
      <c r="BN62">
        <v>31.60577</v>
      </c>
      <c r="BO62">
        <v>30.944839999999999</v>
      </c>
      <c r="BP62">
        <v>31.856310000000001</v>
      </c>
      <c r="BQ62">
        <v>31.694900000000001</v>
      </c>
      <c r="BR62">
        <v>31.2895</v>
      </c>
      <c r="BS62">
        <v>30.334610000000001</v>
      </c>
      <c r="BT62">
        <v>31.348710000000001</v>
      </c>
      <c r="BU62">
        <v>32.853079999999999</v>
      </c>
      <c r="BV62">
        <v>33.607320000000001</v>
      </c>
      <c r="BW62">
        <v>33.228610000000003</v>
      </c>
      <c r="BX62">
        <v>25.103069999999999</v>
      </c>
      <c r="BY62">
        <v>25.459669999999999</v>
      </c>
      <c r="BZ62">
        <v>22.416239999999998</v>
      </c>
      <c r="CA62">
        <v>19.973099999999999</v>
      </c>
      <c r="CB62">
        <v>17.171140000000001</v>
      </c>
      <c r="CC62">
        <v>14.142250000000001</v>
      </c>
      <c r="CD62">
        <v>15.20998</v>
      </c>
      <c r="CE62">
        <v>15.428000000000001</v>
      </c>
      <c r="CF62">
        <v>13.94777</v>
      </c>
      <c r="CG62">
        <v>13.570970000000001</v>
      </c>
      <c r="CH62">
        <v>14.49574</v>
      </c>
      <c r="CI62">
        <v>13.672180000000001</v>
      </c>
      <c r="CJ62">
        <v>14.721439999999999</v>
      </c>
      <c r="CK62">
        <v>13.769259999999999</v>
      </c>
      <c r="CL62">
        <v>13.09416</v>
      </c>
      <c r="CM62">
        <v>12.35754</v>
      </c>
      <c r="CN62">
        <v>13.640040000000001</v>
      </c>
      <c r="ER62">
        <f t="shared" si="3"/>
        <v>22.98775633333333</v>
      </c>
    </row>
    <row r="63" spans="1:150" x14ac:dyDescent="0.25">
      <c r="B63">
        <v>1907</v>
      </c>
      <c r="BP63">
        <v>27.879860000000001</v>
      </c>
      <c r="BQ63">
        <v>27.738600000000002</v>
      </c>
      <c r="BR63">
        <v>27.383800000000001</v>
      </c>
      <c r="BS63">
        <v>26.548100000000002</v>
      </c>
      <c r="BT63">
        <v>27.43562</v>
      </c>
      <c r="BU63">
        <v>28.752199999999998</v>
      </c>
      <c r="BV63">
        <v>29.412299999999998</v>
      </c>
      <c r="BW63">
        <v>29.080860000000001</v>
      </c>
      <c r="BX63">
        <v>21.977370000000001</v>
      </c>
      <c r="BY63">
        <v>22.36871</v>
      </c>
      <c r="BZ63">
        <v>19.830870000000001</v>
      </c>
      <c r="CA63">
        <v>17.637730000000001</v>
      </c>
      <c r="CB63">
        <v>15.21397</v>
      </c>
      <c r="CC63">
        <v>12.536110000000001</v>
      </c>
      <c r="CD63">
        <v>13.503769999999999</v>
      </c>
      <c r="CE63">
        <v>13.653689999999999</v>
      </c>
      <c r="CF63">
        <v>12.47189</v>
      </c>
      <c r="CG63">
        <v>12.10047</v>
      </c>
      <c r="CH63">
        <v>12.996740000000001</v>
      </c>
      <c r="CI63">
        <v>12.13139</v>
      </c>
      <c r="CJ63">
        <v>13.00953</v>
      </c>
      <c r="CK63">
        <v>12.2247</v>
      </c>
      <c r="CL63">
        <v>11.610720000000001</v>
      </c>
      <c r="CM63">
        <v>10.96866</v>
      </c>
      <c r="CN63">
        <v>12.11444</v>
      </c>
      <c r="CO63">
        <v>13.68023</v>
      </c>
      <c r="CP63">
        <v>12.385870000000001</v>
      </c>
      <c r="CQ63">
        <v>12.539289999999999</v>
      </c>
      <c r="CR63">
        <v>11.823</v>
      </c>
      <c r="CS63">
        <v>8.0671320000000009</v>
      </c>
      <c r="ER63">
        <f t="shared" si="3"/>
        <v>17.635920733333329</v>
      </c>
    </row>
    <row r="64" spans="1:150" x14ac:dyDescent="0.25">
      <c r="B64">
        <v>1912</v>
      </c>
      <c r="BU64">
        <v>25.848870000000002</v>
      </c>
      <c r="BV64">
        <v>26.442319999999999</v>
      </c>
      <c r="BW64">
        <v>26.144349999999999</v>
      </c>
      <c r="BX64">
        <v>19.76445</v>
      </c>
      <c r="BY64">
        <v>20.169730000000001</v>
      </c>
      <c r="BZ64">
        <v>18.106649999999998</v>
      </c>
      <c r="CA64">
        <v>15.99919</v>
      </c>
      <c r="CB64">
        <v>13.807589999999999</v>
      </c>
      <c r="CC64">
        <v>11.38363</v>
      </c>
      <c r="CD64">
        <v>12.273580000000001</v>
      </c>
      <c r="CE64">
        <v>12.385260000000001</v>
      </c>
      <c r="CF64">
        <v>11.397180000000001</v>
      </c>
      <c r="CG64">
        <v>11.036110000000001</v>
      </c>
      <c r="CH64">
        <v>11.899789999999999</v>
      </c>
      <c r="CI64">
        <v>11.025</v>
      </c>
      <c r="CJ64">
        <v>11.781470000000001</v>
      </c>
      <c r="CK64">
        <v>11.10927</v>
      </c>
      <c r="CL64">
        <v>10.54194</v>
      </c>
      <c r="CM64">
        <v>9.9670579999999998</v>
      </c>
      <c r="CN64">
        <v>11.01657</v>
      </c>
      <c r="CO64">
        <v>12.46123</v>
      </c>
      <c r="CP64">
        <v>11.246829999999999</v>
      </c>
      <c r="CQ64">
        <v>11.391400000000001</v>
      </c>
      <c r="CR64">
        <v>10.74526</v>
      </c>
      <c r="CS64">
        <v>7.3979229999999996</v>
      </c>
      <c r="CT64">
        <v>6.269787</v>
      </c>
      <c r="CU64">
        <v>6.2637309999999999</v>
      </c>
      <c r="CV64">
        <v>6.3034359999999996</v>
      </c>
      <c r="CW64">
        <v>6.6255519999999999</v>
      </c>
      <c r="CX64">
        <v>4.5840680000000003</v>
      </c>
      <c r="ER64">
        <f t="shared" si="3"/>
        <v>12.846307499999998</v>
      </c>
    </row>
    <row r="65" spans="1:152" x14ac:dyDescent="0.25">
      <c r="B65">
        <v>1922</v>
      </c>
      <c r="CE65">
        <v>8.9632109999999994</v>
      </c>
      <c r="CF65">
        <v>8.7649039999999996</v>
      </c>
      <c r="CG65">
        <v>8.3427430000000005</v>
      </c>
      <c r="CH65">
        <v>9.1076390000000007</v>
      </c>
      <c r="CI65">
        <v>8.2741659999999992</v>
      </c>
      <c r="CJ65">
        <v>8.7487879999999993</v>
      </c>
      <c r="CK65">
        <v>8.3193400000000004</v>
      </c>
      <c r="CL65">
        <v>7.8816709999999999</v>
      </c>
      <c r="CM65">
        <v>7.4618570000000002</v>
      </c>
      <c r="CN65">
        <v>8.2687150000000003</v>
      </c>
      <c r="CO65">
        <v>9.3946629999999995</v>
      </c>
      <c r="CP65">
        <v>8.4139400000000002</v>
      </c>
      <c r="CQ65">
        <v>8.5161660000000001</v>
      </c>
      <c r="CR65">
        <v>8.0441549999999999</v>
      </c>
      <c r="CS65">
        <v>5.6117569999999999</v>
      </c>
      <c r="CT65">
        <v>4.7561249999999999</v>
      </c>
      <c r="CU65">
        <v>4.7976109999999998</v>
      </c>
      <c r="CV65">
        <v>4.7738370000000003</v>
      </c>
      <c r="CW65">
        <v>5.0409259999999998</v>
      </c>
      <c r="CX65">
        <v>3.5001180000000001</v>
      </c>
      <c r="CY65">
        <v>3.4775330000000002</v>
      </c>
      <c r="CZ65">
        <v>3.5958049999999999</v>
      </c>
      <c r="DA65">
        <v>3.0727669999999998</v>
      </c>
      <c r="DB65">
        <v>1.7165440000000001</v>
      </c>
      <c r="DC65">
        <v>1.2417750000000001</v>
      </c>
      <c r="DD65">
        <v>1.082117</v>
      </c>
      <c r="DE65">
        <v>1.0221640000000001</v>
      </c>
      <c r="DF65">
        <v>1.1157490000000001</v>
      </c>
      <c r="DG65">
        <v>1.215489</v>
      </c>
      <c r="DH65">
        <v>1.1662809999999999</v>
      </c>
      <c r="ER65">
        <f t="shared" si="3"/>
        <v>5.5229518666666655</v>
      </c>
    </row>
    <row r="66" spans="1:152" x14ac:dyDescent="0.25">
      <c r="B66">
        <v>1927</v>
      </c>
      <c r="CJ66">
        <v>8.3801930000000002</v>
      </c>
      <c r="CK66">
        <v>8.2416110000000007</v>
      </c>
      <c r="CL66">
        <v>7.7607410000000003</v>
      </c>
      <c r="CM66">
        <v>7.3555140000000003</v>
      </c>
      <c r="CN66">
        <v>8.1498910000000002</v>
      </c>
      <c r="CO66">
        <v>9.2622029999999995</v>
      </c>
      <c r="CP66">
        <v>8.2921560000000003</v>
      </c>
      <c r="CQ66">
        <v>8.3922740000000005</v>
      </c>
      <c r="CR66">
        <v>7.9277170000000003</v>
      </c>
      <c r="CS66">
        <v>5.5252379999999999</v>
      </c>
      <c r="CT66">
        <v>4.6838189999999997</v>
      </c>
      <c r="CU66">
        <v>4.7310480000000004</v>
      </c>
      <c r="CV66">
        <v>4.7244429999999999</v>
      </c>
      <c r="CW66">
        <v>4.9599650000000004</v>
      </c>
      <c r="CX66">
        <v>3.4476330000000002</v>
      </c>
      <c r="CY66">
        <v>3.437173</v>
      </c>
      <c r="CZ66">
        <v>3.552359</v>
      </c>
      <c r="DA66">
        <v>3.0329480000000002</v>
      </c>
      <c r="DB66">
        <v>1.6912419999999999</v>
      </c>
      <c r="DC66">
        <v>1.2248030000000001</v>
      </c>
      <c r="DD66">
        <v>1.068854</v>
      </c>
      <c r="DE66">
        <v>1.008624</v>
      </c>
      <c r="DF66">
        <v>1.1030450000000001</v>
      </c>
      <c r="DG66">
        <v>1.201519</v>
      </c>
      <c r="DH66">
        <v>1.1522969999999999</v>
      </c>
      <c r="DI66">
        <v>1.1004050000000001</v>
      </c>
      <c r="DJ66">
        <v>1.2713429999999999</v>
      </c>
      <c r="DK66">
        <v>1.1114759999999999</v>
      </c>
      <c r="DL66">
        <v>0.86179159999999999</v>
      </c>
      <c r="DM66">
        <v>0.9384865</v>
      </c>
      <c r="ER66">
        <f t="shared" si="3"/>
        <v>4.1863604033333335</v>
      </c>
    </row>
    <row r="67" spans="1:152" x14ac:dyDescent="0.25">
      <c r="B67">
        <v>1932</v>
      </c>
      <c r="CO67">
        <v>7.3557030000000001</v>
      </c>
      <c r="CP67">
        <v>6.7501100000000003</v>
      </c>
      <c r="CQ67">
        <v>6.7782140000000002</v>
      </c>
      <c r="CR67">
        <v>6.4141209999999997</v>
      </c>
      <c r="CS67">
        <v>4.5204950000000004</v>
      </c>
      <c r="CT67">
        <v>3.8707590000000001</v>
      </c>
      <c r="CU67">
        <v>3.8641670000000001</v>
      </c>
      <c r="CV67">
        <v>3.8837730000000001</v>
      </c>
      <c r="CW67">
        <v>4.0832199999999998</v>
      </c>
      <c r="CX67">
        <v>2.837828</v>
      </c>
      <c r="CY67">
        <v>2.8783150000000002</v>
      </c>
      <c r="CZ67">
        <v>2.9356580000000001</v>
      </c>
      <c r="DA67">
        <v>2.5212639999999999</v>
      </c>
      <c r="DB67">
        <v>1.364565</v>
      </c>
      <c r="DC67">
        <v>1.0059400000000001</v>
      </c>
      <c r="DD67">
        <v>0.88130770000000003</v>
      </c>
      <c r="DE67">
        <v>0.83116769999999995</v>
      </c>
      <c r="DF67">
        <v>0.91290159999999998</v>
      </c>
      <c r="DG67">
        <v>1.012821</v>
      </c>
      <c r="DH67">
        <v>0.97161730000000002</v>
      </c>
      <c r="DI67">
        <v>0.92332040000000004</v>
      </c>
      <c r="DJ67">
        <v>1.05931</v>
      </c>
      <c r="DK67">
        <v>0.92679149999999999</v>
      </c>
      <c r="DL67">
        <v>0.72552620000000001</v>
      </c>
      <c r="DM67">
        <v>0.78447160000000005</v>
      </c>
      <c r="DN67">
        <v>0.83207580000000003</v>
      </c>
      <c r="DO67">
        <v>0.77249129999999999</v>
      </c>
      <c r="DP67">
        <v>0.72284090000000001</v>
      </c>
      <c r="DQ67">
        <v>0.74195580000000005</v>
      </c>
      <c r="DR67">
        <v>0.80384990000000001</v>
      </c>
      <c r="ER67">
        <f t="shared" si="3"/>
        <v>2.46555269</v>
      </c>
    </row>
    <row r="68" spans="1:152" x14ac:dyDescent="0.25">
      <c r="B68">
        <v>1937</v>
      </c>
      <c r="CT68">
        <v>3.8521350000000001</v>
      </c>
      <c r="CU68">
        <v>4.1508989999999999</v>
      </c>
      <c r="CV68">
        <v>4.0805389999999999</v>
      </c>
      <c r="CW68">
        <v>4.3056830000000001</v>
      </c>
      <c r="CX68">
        <v>2.9904160000000002</v>
      </c>
      <c r="CY68">
        <v>3.025471</v>
      </c>
      <c r="CZ68">
        <v>3.095583</v>
      </c>
      <c r="DA68">
        <v>2.6536439999999999</v>
      </c>
      <c r="DB68">
        <v>1.4477709999999999</v>
      </c>
      <c r="DC68">
        <v>1.0619069999999999</v>
      </c>
      <c r="DD68">
        <v>0.93313500000000005</v>
      </c>
      <c r="DE68">
        <v>0.87856120000000004</v>
      </c>
      <c r="DF68">
        <v>0.96179939999999997</v>
      </c>
      <c r="DG68">
        <v>1.06213</v>
      </c>
      <c r="DH68">
        <v>1.0178179999999999</v>
      </c>
      <c r="DI68">
        <v>0.9686013</v>
      </c>
      <c r="DJ68">
        <v>1.1135269999999999</v>
      </c>
      <c r="DK68">
        <v>0.97401599999999999</v>
      </c>
      <c r="DL68">
        <v>0.76036959999999998</v>
      </c>
      <c r="DM68">
        <v>0.82408859999999995</v>
      </c>
      <c r="DN68">
        <v>0.87118669999999998</v>
      </c>
      <c r="DO68">
        <v>0.80726540000000002</v>
      </c>
      <c r="DP68">
        <v>0.75350070000000002</v>
      </c>
      <c r="DQ68">
        <v>0.77405109999999999</v>
      </c>
      <c r="DR68">
        <v>0.84125749999999999</v>
      </c>
      <c r="DS68">
        <v>0.81898309999999996</v>
      </c>
      <c r="DT68">
        <v>0.83298190000000005</v>
      </c>
      <c r="DU68">
        <v>0.93416929999999998</v>
      </c>
      <c r="DV68">
        <v>0.92345460000000001</v>
      </c>
      <c r="DW68">
        <v>0.9255717</v>
      </c>
      <c r="ER68">
        <f t="shared" si="3"/>
        <v>1.6213505366666667</v>
      </c>
    </row>
    <row r="69" spans="1:152" x14ac:dyDescent="0.25">
      <c r="B69">
        <v>1942</v>
      </c>
      <c r="CY69">
        <v>2.2748379999999999</v>
      </c>
      <c r="CZ69">
        <v>2.3502930000000002</v>
      </c>
      <c r="DA69">
        <v>2.0096400000000001</v>
      </c>
      <c r="DB69">
        <v>1.0642069999999999</v>
      </c>
      <c r="DC69">
        <v>0.80026850000000005</v>
      </c>
      <c r="DD69">
        <v>0.69168370000000001</v>
      </c>
      <c r="DE69">
        <v>0.65598259999999997</v>
      </c>
      <c r="DF69">
        <v>0.72731140000000005</v>
      </c>
      <c r="DG69">
        <v>0.80824720000000005</v>
      </c>
      <c r="DH69">
        <v>0.77486100000000002</v>
      </c>
      <c r="DI69">
        <v>0.74558329999999995</v>
      </c>
      <c r="DJ69">
        <v>0.86023959999999999</v>
      </c>
      <c r="DK69">
        <v>0.75339800000000001</v>
      </c>
      <c r="DL69">
        <v>0.59581360000000005</v>
      </c>
      <c r="DM69">
        <v>0.63900179999999995</v>
      </c>
      <c r="DN69">
        <v>0.67263759999999995</v>
      </c>
      <c r="DO69">
        <v>0.62430019999999997</v>
      </c>
      <c r="DP69">
        <v>0.58391850000000001</v>
      </c>
      <c r="DQ69">
        <v>0.60490169999999999</v>
      </c>
      <c r="DR69">
        <v>0.6652382</v>
      </c>
      <c r="DS69">
        <v>0.64426340000000004</v>
      </c>
      <c r="DT69">
        <v>0.65036799999999995</v>
      </c>
      <c r="DU69">
        <v>0.72242309999999998</v>
      </c>
      <c r="DV69">
        <v>0.71577950000000001</v>
      </c>
      <c r="DW69">
        <v>0.73604290000000006</v>
      </c>
      <c r="DX69">
        <v>0.67768510000000004</v>
      </c>
      <c r="DY69">
        <v>0.60793039999999998</v>
      </c>
      <c r="DZ69">
        <v>0.57756940000000001</v>
      </c>
      <c r="EA69">
        <v>0.70361720000000005</v>
      </c>
      <c r="EB69">
        <v>0.70547499999999996</v>
      </c>
      <c r="ER69">
        <f t="shared" si="3"/>
        <v>0.85478396333333362</v>
      </c>
    </row>
    <row r="70" spans="1:152" x14ac:dyDescent="0.25">
      <c r="B70">
        <v>1947</v>
      </c>
      <c r="DD70">
        <v>0.89347359999999998</v>
      </c>
      <c r="DE70">
        <v>0.87946120000000005</v>
      </c>
      <c r="DF70">
        <v>0.96278459999999999</v>
      </c>
      <c r="DG70">
        <v>1.0630949999999999</v>
      </c>
      <c r="DH70">
        <v>1.0187489999999999</v>
      </c>
      <c r="DI70">
        <v>0.96951350000000003</v>
      </c>
      <c r="DJ70">
        <v>1.114619</v>
      </c>
      <c r="DK70">
        <v>0.97496720000000003</v>
      </c>
      <c r="DL70">
        <v>0.76107150000000001</v>
      </c>
      <c r="DM70">
        <v>0.82488649999999997</v>
      </c>
      <c r="DN70">
        <v>0.87188949999999998</v>
      </c>
      <c r="DO70">
        <v>0.80791809999999997</v>
      </c>
      <c r="DP70">
        <v>0.754112</v>
      </c>
      <c r="DQ70">
        <v>0.77469710000000003</v>
      </c>
      <c r="DR70">
        <v>0.84201060000000005</v>
      </c>
      <c r="DS70">
        <v>0.81973450000000003</v>
      </c>
      <c r="DT70">
        <v>0.83376720000000004</v>
      </c>
      <c r="DU70">
        <v>0.93507989999999996</v>
      </c>
      <c r="DV70">
        <v>0.92419070000000003</v>
      </c>
      <c r="DW70">
        <v>0.9262648</v>
      </c>
      <c r="DX70">
        <v>0.80691290000000004</v>
      </c>
      <c r="DY70">
        <v>0.74643380000000004</v>
      </c>
      <c r="DZ70">
        <v>0.71888510000000005</v>
      </c>
      <c r="EA70">
        <v>0.883656</v>
      </c>
      <c r="EB70">
        <v>0.89534199999999997</v>
      </c>
      <c r="EC70">
        <v>0.85828649999999995</v>
      </c>
      <c r="ED70">
        <v>0.76368899999999995</v>
      </c>
      <c r="EE70">
        <v>0.88229259999999998</v>
      </c>
      <c r="EF70">
        <v>0.85113609999999995</v>
      </c>
      <c r="EG70">
        <v>0.65742310000000004</v>
      </c>
      <c r="ER70">
        <f t="shared" si="3"/>
        <v>0.86721141999999996</v>
      </c>
    </row>
    <row r="71" spans="1:152" x14ac:dyDescent="0.25">
      <c r="B71">
        <v>1952</v>
      </c>
      <c r="DI71">
        <v>1.1099270000000001</v>
      </c>
      <c r="DJ71">
        <v>1.2827440000000001</v>
      </c>
      <c r="DK71">
        <v>1.121407</v>
      </c>
      <c r="DL71">
        <v>0.86911899999999997</v>
      </c>
      <c r="DM71">
        <v>0.94519699999999995</v>
      </c>
      <c r="DN71">
        <v>0.98007679999999997</v>
      </c>
      <c r="DO71">
        <v>0.90838609999999997</v>
      </c>
      <c r="DP71">
        <v>0.84821780000000002</v>
      </c>
      <c r="DQ71">
        <v>0.874143</v>
      </c>
      <c r="DR71">
        <v>0.95791630000000005</v>
      </c>
      <c r="DS71">
        <v>0.93540469999999998</v>
      </c>
      <c r="DT71">
        <v>0.94835689999999995</v>
      </c>
      <c r="DU71">
        <v>1.0570109999999999</v>
      </c>
      <c r="DV71">
        <v>1.0312049999999999</v>
      </c>
      <c r="DW71">
        <v>1.0328329999999999</v>
      </c>
      <c r="DX71">
        <v>0.89190029999999998</v>
      </c>
      <c r="DY71">
        <v>0.83191870000000001</v>
      </c>
      <c r="DZ71">
        <v>0.80681190000000003</v>
      </c>
      <c r="EA71">
        <v>1.002008</v>
      </c>
      <c r="EB71">
        <v>1.0201549999999999</v>
      </c>
      <c r="EC71">
        <v>0.97964379999999995</v>
      </c>
      <c r="ED71">
        <v>0.86860749999999998</v>
      </c>
      <c r="EE71">
        <v>1.011158</v>
      </c>
      <c r="EF71">
        <v>0.97560460000000004</v>
      </c>
      <c r="EG71">
        <v>0.75057439999999997</v>
      </c>
      <c r="EH71">
        <v>0.80109790000000003</v>
      </c>
      <c r="EI71">
        <v>0.79167379999999998</v>
      </c>
      <c r="EJ71">
        <v>0.70945040000000004</v>
      </c>
      <c r="EK71">
        <v>0.69175909999999996</v>
      </c>
      <c r="EL71">
        <v>0.84535740000000004</v>
      </c>
      <c r="ER71">
        <f t="shared" si="3"/>
        <v>0.92932218000000011</v>
      </c>
    </row>
    <row r="72" spans="1:152" x14ac:dyDescent="0.25">
      <c r="B72">
        <v>1957</v>
      </c>
      <c r="DN72">
        <v>0.93943909999999997</v>
      </c>
      <c r="DO72">
        <v>0.87064779999999997</v>
      </c>
      <c r="DP72">
        <v>0.81286939999999996</v>
      </c>
      <c r="DQ72">
        <v>0.83678870000000005</v>
      </c>
      <c r="DR72">
        <v>0.9143791</v>
      </c>
      <c r="DS72">
        <v>0.89195610000000003</v>
      </c>
      <c r="DT72">
        <v>0.9092519</v>
      </c>
      <c r="DU72">
        <v>1.0149079999999999</v>
      </c>
      <c r="DV72">
        <v>0.99103269999999999</v>
      </c>
      <c r="DW72">
        <v>0.99282840000000006</v>
      </c>
      <c r="DX72">
        <v>0.85999669999999995</v>
      </c>
      <c r="DY72">
        <v>0.79982839999999999</v>
      </c>
      <c r="DZ72">
        <v>0.77380499999999997</v>
      </c>
      <c r="EA72">
        <v>0.95757990000000004</v>
      </c>
      <c r="EB72">
        <v>0.97330110000000003</v>
      </c>
      <c r="EC72">
        <v>0.93408749999999996</v>
      </c>
      <c r="ED72">
        <v>0.82922200000000001</v>
      </c>
      <c r="EE72">
        <v>0.96278350000000001</v>
      </c>
      <c r="EF72">
        <v>0.92888020000000004</v>
      </c>
      <c r="EG72">
        <v>0.71560630000000003</v>
      </c>
      <c r="EH72">
        <v>0.76263610000000004</v>
      </c>
      <c r="EI72">
        <v>0.7536678</v>
      </c>
      <c r="EJ72">
        <v>0.67565540000000002</v>
      </c>
      <c r="EK72">
        <v>0.66526510000000005</v>
      </c>
      <c r="EL72">
        <v>0.80499120000000002</v>
      </c>
      <c r="EM72">
        <v>0.71769579999999999</v>
      </c>
      <c r="EN72">
        <v>0.58403959999999999</v>
      </c>
      <c r="EO72">
        <v>0.58039280000000004</v>
      </c>
      <c r="EP72">
        <v>0.59380299999999997</v>
      </c>
      <c r="EQ72">
        <v>0.58916679999999999</v>
      </c>
      <c r="ER72">
        <f t="shared" si="3"/>
        <v>0.82121684666666694</v>
      </c>
    </row>
    <row r="73" spans="1:152" x14ac:dyDescent="0.25">
      <c r="A73" t="s">
        <v>431</v>
      </c>
      <c r="B73" t="s">
        <v>0</v>
      </c>
      <c r="C73" t="s">
        <v>27</v>
      </c>
      <c r="D73" t="s">
        <v>28</v>
      </c>
      <c r="E73" t="s">
        <v>29</v>
      </c>
      <c r="F73" t="s">
        <v>30</v>
      </c>
      <c r="G73" t="s">
        <v>31</v>
      </c>
      <c r="H73" t="s">
        <v>32</v>
      </c>
      <c r="I73" t="s">
        <v>33</v>
      </c>
      <c r="J73" t="s">
        <v>34</v>
      </c>
      <c r="K73" t="s">
        <v>35</v>
      </c>
      <c r="L73" t="s">
        <v>36</v>
      </c>
      <c r="M73" t="s">
        <v>37</v>
      </c>
      <c r="N73" t="s">
        <v>38</v>
      </c>
      <c r="O73" t="s">
        <v>39</v>
      </c>
      <c r="P73" t="s">
        <v>40</v>
      </c>
      <c r="Q73" t="s">
        <v>41</v>
      </c>
      <c r="R73" t="s">
        <v>42</v>
      </c>
      <c r="S73" t="s">
        <v>43</v>
      </c>
      <c r="T73" t="s">
        <v>44</v>
      </c>
      <c r="U73" t="s">
        <v>45</v>
      </c>
      <c r="V73" t="s">
        <v>46</v>
      </c>
      <c r="W73" t="s">
        <v>47</v>
      </c>
      <c r="X73" t="s">
        <v>48</v>
      </c>
      <c r="Y73" t="s">
        <v>49</v>
      </c>
      <c r="Z73" t="s">
        <v>50</v>
      </c>
      <c r="AA73" t="s">
        <v>51</v>
      </c>
      <c r="AB73" t="s">
        <v>52</v>
      </c>
      <c r="AC73" t="s">
        <v>53</v>
      </c>
      <c r="AD73" t="s">
        <v>54</v>
      </c>
      <c r="AE73" t="s">
        <v>55</v>
      </c>
      <c r="AF73" t="s">
        <v>56</v>
      </c>
      <c r="AG73" t="s">
        <v>57</v>
      </c>
      <c r="AH73" t="s">
        <v>58</v>
      </c>
      <c r="AI73" t="s">
        <v>59</v>
      </c>
      <c r="AJ73" t="s">
        <v>60</v>
      </c>
      <c r="AK73" t="s">
        <v>61</v>
      </c>
      <c r="AL73" t="s">
        <v>62</v>
      </c>
      <c r="AM73" t="s">
        <v>63</v>
      </c>
      <c r="AN73" t="s">
        <v>64</v>
      </c>
      <c r="AO73" t="s">
        <v>65</v>
      </c>
      <c r="AP73" t="s">
        <v>66</v>
      </c>
      <c r="AQ73" t="s">
        <v>67</v>
      </c>
      <c r="AR73" t="s">
        <v>68</v>
      </c>
      <c r="AS73" t="s">
        <v>69</v>
      </c>
      <c r="AT73" t="s">
        <v>70</v>
      </c>
      <c r="AU73" t="s">
        <v>71</v>
      </c>
      <c r="AV73" t="s">
        <v>72</v>
      </c>
      <c r="AW73" t="s">
        <v>73</v>
      </c>
      <c r="AX73" t="s">
        <v>74</v>
      </c>
      <c r="AY73" t="s">
        <v>75</v>
      </c>
      <c r="AZ73" t="s">
        <v>76</v>
      </c>
      <c r="BA73" t="s">
        <v>77</v>
      </c>
      <c r="BB73" t="s">
        <v>78</v>
      </c>
      <c r="BC73" t="s">
        <v>79</v>
      </c>
      <c r="BD73" t="s">
        <v>80</v>
      </c>
      <c r="BE73" t="s">
        <v>81</v>
      </c>
      <c r="BF73" t="s">
        <v>82</v>
      </c>
      <c r="BG73" t="s">
        <v>83</v>
      </c>
      <c r="BH73" t="s">
        <v>84</v>
      </c>
      <c r="BI73" t="s">
        <v>85</v>
      </c>
      <c r="BJ73" t="s">
        <v>86</v>
      </c>
      <c r="BK73" t="s">
        <v>87</v>
      </c>
      <c r="BL73" t="s">
        <v>88</v>
      </c>
      <c r="BM73" t="s">
        <v>89</v>
      </c>
      <c r="BN73" t="s">
        <v>90</v>
      </c>
      <c r="BO73" t="s">
        <v>91</v>
      </c>
      <c r="BP73" t="s">
        <v>92</v>
      </c>
      <c r="BQ73" t="s">
        <v>93</v>
      </c>
      <c r="BR73" t="s">
        <v>94</v>
      </c>
      <c r="BS73" t="s">
        <v>95</v>
      </c>
      <c r="BT73" t="s">
        <v>96</v>
      </c>
      <c r="BU73" t="s">
        <v>97</v>
      </c>
      <c r="BV73" t="s">
        <v>98</v>
      </c>
      <c r="BW73" t="s">
        <v>99</v>
      </c>
      <c r="BX73" t="s">
        <v>100</v>
      </c>
      <c r="BY73" t="s">
        <v>101</v>
      </c>
      <c r="BZ73" t="s">
        <v>102</v>
      </c>
      <c r="CA73" t="s">
        <v>103</v>
      </c>
      <c r="CB73" t="s">
        <v>104</v>
      </c>
      <c r="CC73" t="s">
        <v>105</v>
      </c>
      <c r="CD73" t="s">
        <v>106</v>
      </c>
      <c r="CE73" t="s">
        <v>107</v>
      </c>
      <c r="CF73" t="s">
        <v>108</v>
      </c>
      <c r="CG73" t="s">
        <v>109</v>
      </c>
      <c r="CH73" t="s">
        <v>110</v>
      </c>
      <c r="CI73" t="s">
        <v>111</v>
      </c>
      <c r="CJ73" t="s">
        <v>112</v>
      </c>
      <c r="CK73" t="s">
        <v>113</v>
      </c>
      <c r="CL73" t="s">
        <v>114</v>
      </c>
      <c r="CM73" t="s">
        <v>115</v>
      </c>
      <c r="CN73" t="s">
        <v>116</v>
      </c>
      <c r="CO73" t="s">
        <v>117</v>
      </c>
      <c r="CP73" t="s">
        <v>118</v>
      </c>
      <c r="CQ73" t="s">
        <v>119</v>
      </c>
      <c r="CR73" t="s">
        <v>120</v>
      </c>
      <c r="CS73" t="s">
        <v>121</v>
      </c>
      <c r="CT73" t="s">
        <v>122</v>
      </c>
      <c r="CU73" t="s">
        <v>123</v>
      </c>
      <c r="CV73" t="s">
        <v>124</v>
      </c>
      <c r="CW73" t="s">
        <v>125</v>
      </c>
      <c r="CX73" t="s">
        <v>126</v>
      </c>
      <c r="CY73" t="s">
        <v>127</v>
      </c>
      <c r="CZ73" t="s">
        <v>128</v>
      </c>
      <c r="DA73" t="s">
        <v>129</v>
      </c>
      <c r="DB73" t="s">
        <v>130</v>
      </c>
      <c r="DC73" t="s">
        <v>131</v>
      </c>
      <c r="DD73" t="s">
        <v>132</v>
      </c>
      <c r="DE73" t="s">
        <v>133</v>
      </c>
      <c r="DF73" t="s">
        <v>134</v>
      </c>
      <c r="DG73" t="s">
        <v>135</v>
      </c>
      <c r="DH73" t="s">
        <v>136</v>
      </c>
      <c r="DI73" t="s">
        <v>137</v>
      </c>
      <c r="DJ73" t="s">
        <v>138</v>
      </c>
      <c r="DK73" t="s">
        <v>139</v>
      </c>
      <c r="DL73" t="s">
        <v>140</v>
      </c>
      <c r="DM73" t="s">
        <v>141</v>
      </c>
      <c r="DN73" t="s">
        <v>142</v>
      </c>
      <c r="DO73" t="s">
        <v>143</v>
      </c>
      <c r="DP73" t="s">
        <v>144</v>
      </c>
      <c r="DQ73" t="s">
        <v>145</v>
      </c>
      <c r="DR73" t="s">
        <v>146</v>
      </c>
      <c r="DS73" t="s">
        <v>147</v>
      </c>
      <c r="DT73" t="s">
        <v>148</v>
      </c>
      <c r="DU73" t="s">
        <v>149</v>
      </c>
      <c r="DV73" t="s">
        <v>150</v>
      </c>
      <c r="DW73" t="s">
        <v>151</v>
      </c>
      <c r="DX73" t="s">
        <v>152</v>
      </c>
      <c r="DY73" t="s">
        <v>153</v>
      </c>
      <c r="DZ73" t="s">
        <v>154</v>
      </c>
      <c r="EA73" t="s">
        <v>155</v>
      </c>
      <c r="EB73" t="s">
        <v>156</v>
      </c>
      <c r="EC73" t="s">
        <v>157</v>
      </c>
      <c r="ED73" t="s">
        <v>158</v>
      </c>
      <c r="EE73" t="s">
        <v>159</v>
      </c>
      <c r="EF73" t="s">
        <v>160</v>
      </c>
      <c r="EG73" t="s">
        <v>161</v>
      </c>
      <c r="EH73" t="s">
        <v>162</v>
      </c>
      <c r="EI73" t="s">
        <v>163</v>
      </c>
      <c r="EJ73" t="s">
        <v>164</v>
      </c>
      <c r="EK73" t="s">
        <v>165</v>
      </c>
      <c r="EL73" t="s">
        <v>166</v>
      </c>
      <c r="EM73" t="s">
        <v>217</v>
      </c>
      <c r="EN73" t="s">
        <v>218</v>
      </c>
      <c r="EO73" t="s">
        <v>219</v>
      </c>
      <c r="EP73" t="s">
        <v>220</v>
      </c>
      <c r="EQ73" t="s">
        <v>221</v>
      </c>
      <c r="ER73" t="s">
        <v>222</v>
      </c>
      <c r="ES73" t="s">
        <v>223</v>
      </c>
      <c r="ET73" t="s">
        <v>224</v>
      </c>
      <c r="EU73" t="s">
        <v>277</v>
      </c>
      <c r="EV73" t="s">
        <v>278</v>
      </c>
    </row>
    <row r="74" spans="1:152" x14ac:dyDescent="0.25">
      <c r="A74" t="s">
        <v>6</v>
      </c>
      <c r="B74">
        <v>1842</v>
      </c>
      <c r="C74">
        <v>26.094919999999998</v>
      </c>
      <c r="D74">
        <v>27.20851</v>
      </c>
      <c r="E74">
        <v>26.137920000000001</v>
      </c>
      <c r="F74">
        <v>26.85886</v>
      </c>
      <c r="G74">
        <v>27.45298</v>
      </c>
      <c r="H74">
        <v>28.663689999999999</v>
      </c>
      <c r="I74">
        <v>29.297730000000001</v>
      </c>
      <c r="J74">
        <v>29.315359999999998</v>
      </c>
      <c r="K74">
        <v>35.044020000000003</v>
      </c>
      <c r="L74">
        <v>35.667929999999998</v>
      </c>
      <c r="M74">
        <v>34.070180000000001</v>
      </c>
      <c r="N74">
        <v>33.251730000000002</v>
      </c>
      <c r="O74">
        <v>32.841619999999999</v>
      </c>
      <c r="P74">
        <v>33.003300000000003</v>
      </c>
      <c r="Q74">
        <v>31.984490000000001</v>
      </c>
      <c r="R74">
        <v>36.125059999999998</v>
      </c>
      <c r="S74">
        <v>33.571840000000002</v>
      </c>
      <c r="T74">
        <v>34.380650000000003</v>
      </c>
      <c r="U74">
        <v>33.823129999999999</v>
      </c>
      <c r="V74">
        <v>35.537379999999999</v>
      </c>
      <c r="W74">
        <v>35.364240000000002</v>
      </c>
      <c r="X74">
        <v>35.256120000000003</v>
      </c>
      <c r="Y74">
        <v>37.776310000000002</v>
      </c>
      <c r="Z74">
        <v>38.678809999999999</v>
      </c>
      <c r="AA74">
        <v>36.73104</v>
      </c>
      <c r="AB74">
        <v>36.726970000000001</v>
      </c>
      <c r="AC74">
        <v>36.724690000000002</v>
      </c>
      <c r="AD74">
        <v>35.738140000000001</v>
      </c>
      <c r="AE74">
        <v>37.432400000000001</v>
      </c>
      <c r="AF74">
        <v>40.135640000000002</v>
      </c>
      <c r="ER74">
        <f>AVERAGE(C74:EQ74)</f>
        <v>33.363188666666673</v>
      </c>
    </row>
    <row r="75" spans="1:152" x14ac:dyDescent="0.25">
      <c r="B75">
        <v>1847</v>
      </c>
      <c r="H75">
        <v>25.734780000000001</v>
      </c>
      <c r="I75">
        <v>26.304030000000001</v>
      </c>
      <c r="J75">
        <v>26.319849999999999</v>
      </c>
      <c r="K75">
        <v>31.463149999999999</v>
      </c>
      <c r="L75">
        <v>32.023319999999998</v>
      </c>
      <c r="M75">
        <v>30.588819999999998</v>
      </c>
      <c r="N75">
        <v>29.853999999999999</v>
      </c>
      <c r="O75">
        <v>29.485810000000001</v>
      </c>
      <c r="P75">
        <v>29.630960000000002</v>
      </c>
      <c r="Q75">
        <v>28.716249999999999</v>
      </c>
      <c r="R75">
        <v>32.433729999999997</v>
      </c>
      <c r="S75">
        <v>30.14141</v>
      </c>
      <c r="T75">
        <v>30.867570000000001</v>
      </c>
      <c r="U75">
        <v>30.367010000000001</v>
      </c>
      <c r="V75">
        <v>31.906099999999999</v>
      </c>
      <c r="W75">
        <v>31.75065</v>
      </c>
      <c r="X75">
        <v>31.653580000000002</v>
      </c>
      <c r="Y75">
        <v>33.916260000000001</v>
      </c>
      <c r="Z75">
        <v>34.72654</v>
      </c>
      <c r="AA75">
        <v>32.977789999999999</v>
      </c>
      <c r="AB75">
        <v>32.974139999999998</v>
      </c>
      <c r="AC75">
        <v>32.972079999999998</v>
      </c>
      <c r="AD75">
        <v>32.086350000000003</v>
      </c>
      <c r="AE75">
        <v>33.607489999999999</v>
      </c>
      <c r="AF75">
        <v>36.034489999999998</v>
      </c>
      <c r="AG75">
        <v>35.979419999999998</v>
      </c>
      <c r="AH75">
        <v>37.046210000000002</v>
      </c>
      <c r="AI75">
        <v>37.364440000000002</v>
      </c>
      <c r="AJ75">
        <v>35.742400000000004</v>
      </c>
      <c r="AK75">
        <v>34.065649999999998</v>
      </c>
      <c r="ER75">
        <f t="shared" ref="ER75:ER96" si="4">AVERAGE(C75:EQ75)</f>
        <v>31.957809333333334</v>
      </c>
    </row>
    <row r="76" spans="1:152" x14ac:dyDescent="0.25">
      <c r="B76">
        <v>1852</v>
      </c>
      <c r="M76">
        <v>32.102530000000002</v>
      </c>
      <c r="N76">
        <v>31.33135</v>
      </c>
      <c r="O76">
        <v>30.944929999999999</v>
      </c>
      <c r="P76">
        <v>31.097270000000002</v>
      </c>
      <c r="Q76">
        <v>30.1373</v>
      </c>
      <c r="R76">
        <v>34.038739999999997</v>
      </c>
      <c r="S76">
        <v>31.63298</v>
      </c>
      <c r="T76">
        <v>32.395069999999997</v>
      </c>
      <c r="U76">
        <v>31.86975</v>
      </c>
      <c r="V76">
        <v>33.484999999999999</v>
      </c>
      <c r="W76">
        <v>33.321860000000001</v>
      </c>
      <c r="X76">
        <v>33.21998</v>
      </c>
      <c r="Y76">
        <v>35.594630000000002</v>
      </c>
      <c r="Z76">
        <v>36.445010000000003</v>
      </c>
      <c r="AA76">
        <v>34.60971</v>
      </c>
      <c r="AB76">
        <v>34.605890000000002</v>
      </c>
      <c r="AC76">
        <v>34.603729999999999</v>
      </c>
      <c r="AD76">
        <v>33.674169999999997</v>
      </c>
      <c r="AE76">
        <v>35.270580000000002</v>
      </c>
      <c r="AF76">
        <v>37.817689999999999</v>
      </c>
      <c r="AG76">
        <v>37.759889999999999</v>
      </c>
      <c r="AH76">
        <v>38.879469999999998</v>
      </c>
      <c r="AI76">
        <v>39.213450000000002</v>
      </c>
      <c r="AJ76">
        <v>37.511150000000001</v>
      </c>
      <c r="AK76">
        <v>35.751420000000003</v>
      </c>
      <c r="AL76">
        <v>34.743299999999998</v>
      </c>
      <c r="AM76">
        <v>33.837029999999999</v>
      </c>
      <c r="AN76">
        <v>33.53669</v>
      </c>
      <c r="AO76">
        <v>30.974150000000002</v>
      </c>
      <c r="AP76">
        <v>29.83784</v>
      </c>
      <c r="ER76">
        <f t="shared" si="4"/>
        <v>34.008085333333341</v>
      </c>
    </row>
    <row r="77" spans="1:152" x14ac:dyDescent="0.25">
      <c r="B77">
        <v>1857</v>
      </c>
      <c r="R77">
        <v>36.177370000000003</v>
      </c>
      <c r="S77">
        <v>33.620460000000001</v>
      </c>
      <c r="T77">
        <v>34.430439999999997</v>
      </c>
      <c r="U77">
        <v>33.872100000000003</v>
      </c>
      <c r="V77">
        <v>35.588839999999998</v>
      </c>
      <c r="W77">
        <v>35.41545</v>
      </c>
      <c r="X77">
        <v>35.307180000000002</v>
      </c>
      <c r="Y77">
        <v>37.831020000000002</v>
      </c>
      <c r="Z77">
        <v>38.734830000000002</v>
      </c>
      <c r="AA77">
        <v>36.784230000000001</v>
      </c>
      <c r="AB77">
        <v>36.780160000000002</v>
      </c>
      <c r="AC77">
        <v>36.77787</v>
      </c>
      <c r="AD77">
        <v>35.789900000000003</v>
      </c>
      <c r="AE77">
        <v>37.486609999999999</v>
      </c>
      <c r="AF77">
        <v>40.193759999999997</v>
      </c>
      <c r="AG77">
        <v>40.132330000000003</v>
      </c>
      <c r="AH77">
        <v>41.322240000000001</v>
      </c>
      <c r="AI77">
        <v>41.677210000000002</v>
      </c>
      <c r="AJ77">
        <v>39.86795</v>
      </c>
      <c r="AK77">
        <v>37.997660000000003</v>
      </c>
      <c r="AL77">
        <v>36.926209999999998</v>
      </c>
      <c r="AM77">
        <v>35.962989999999998</v>
      </c>
      <c r="AN77">
        <v>35.64378</v>
      </c>
      <c r="AO77">
        <v>32.92024</v>
      </c>
      <c r="AP77">
        <v>31.712540000000001</v>
      </c>
      <c r="AQ77">
        <v>31.177530000000001</v>
      </c>
      <c r="AR77">
        <v>33.932299999999998</v>
      </c>
      <c r="AS77">
        <v>35.110979999999998</v>
      </c>
      <c r="AT77">
        <v>35.129469999999998</v>
      </c>
      <c r="AU77">
        <v>35.211869999999998</v>
      </c>
      <c r="ER77">
        <f t="shared" si="4"/>
        <v>36.317184000000005</v>
      </c>
    </row>
    <row r="78" spans="1:152" x14ac:dyDescent="0.25">
      <c r="B78">
        <v>1862</v>
      </c>
      <c r="W78">
        <v>32.29336</v>
      </c>
      <c r="X78">
        <v>32.194629999999997</v>
      </c>
      <c r="Y78">
        <v>34.495980000000003</v>
      </c>
      <c r="Z78">
        <v>35.32011</v>
      </c>
      <c r="AA78">
        <v>33.541469999999997</v>
      </c>
      <c r="AB78">
        <v>33.537759999999999</v>
      </c>
      <c r="AC78">
        <v>33.535679999999999</v>
      </c>
      <c r="AD78">
        <v>32.634799999999998</v>
      </c>
      <c r="AE78">
        <v>34.181939999999997</v>
      </c>
      <c r="AF78">
        <v>36.65043</v>
      </c>
      <c r="AG78">
        <v>36.594410000000003</v>
      </c>
      <c r="AH78">
        <v>37.679430000000004</v>
      </c>
      <c r="AI78">
        <v>38.00311</v>
      </c>
      <c r="AJ78">
        <v>36.353340000000003</v>
      </c>
      <c r="AK78">
        <v>34.647930000000002</v>
      </c>
      <c r="AL78">
        <v>33.670929999999998</v>
      </c>
      <c r="AM78">
        <v>32.792630000000003</v>
      </c>
      <c r="AN78">
        <v>32.501559999999998</v>
      </c>
      <c r="AO78">
        <v>30.01811</v>
      </c>
      <c r="AP78">
        <v>28.916869999999999</v>
      </c>
      <c r="AQ78">
        <v>28.429040000000001</v>
      </c>
      <c r="AR78">
        <v>30.94096</v>
      </c>
      <c r="AS78">
        <v>32.015729999999998</v>
      </c>
      <c r="AT78">
        <v>32.032589999999999</v>
      </c>
      <c r="AU78">
        <v>32.10772</v>
      </c>
      <c r="AV78">
        <v>33.139099999999999</v>
      </c>
      <c r="AW78">
        <v>33.434919999999998</v>
      </c>
      <c r="AX78">
        <v>32.88579</v>
      </c>
      <c r="AY78">
        <v>31.03631</v>
      </c>
      <c r="AZ78">
        <v>31.14432</v>
      </c>
      <c r="ER78">
        <f t="shared" si="4"/>
        <v>33.224365333333338</v>
      </c>
    </row>
    <row r="79" spans="1:152" x14ac:dyDescent="0.25">
      <c r="B79">
        <v>1867</v>
      </c>
      <c r="AB79">
        <v>32.771590000000003</v>
      </c>
      <c r="AC79">
        <v>32.769550000000002</v>
      </c>
      <c r="AD79">
        <v>31.88926</v>
      </c>
      <c r="AE79">
        <v>33.401049999999998</v>
      </c>
      <c r="AF79">
        <v>35.81315</v>
      </c>
      <c r="AG79">
        <v>35.758420000000001</v>
      </c>
      <c r="AH79">
        <v>36.818649999999998</v>
      </c>
      <c r="AI79">
        <v>37.134929999999997</v>
      </c>
      <c r="AJ79">
        <v>35.522849999999998</v>
      </c>
      <c r="AK79">
        <v>33.856400000000001</v>
      </c>
      <c r="AL79">
        <v>32.901719999999997</v>
      </c>
      <c r="AM79">
        <v>32.043480000000002</v>
      </c>
      <c r="AN79">
        <v>31.759060000000002</v>
      </c>
      <c r="AO79">
        <v>29.332350000000002</v>
      </c>
      <c r="AP79">
        <v>28.256270000000001</v>
      </c>
      <c r="AQ79">
        <v>27.779579999999999</v>
      </c>
      <c r="AR79">
        <v>30.234120000000001</v>
      </c>
      <c r="AS79">
        <v>31.284330000000001</v>
      </c>
      <c r="AT79">
        <v>31.300809999999998</v>
      </c>
      <c r="AU79">
        <v>31.374220000000001</v>
      </c>
      <c r="AV79">
        <v>32.382040000000003</v>
      </c>
      <c r="AW79">
        <v>32.671100000000003</v>
      </c>
      <c r="AX79">
        <v>32.134509999999999</v>
      </c>
      <c r="AY79">
        <v>30.327279999999998</v>
      </c>
      <c r="AZ79">
        <v>30.432829999999999</v>
      </c>
      <c r="BA79">
        <v>30.678899999999999</v>
      </c>
      <c r="BB79">
        <v>31.68806</v>
      </c>
      <c r="BC79">
        <v>29.859069999999999</v>
      </c>
      <c r="BD79">
        <v>30.187439999999999</v>
      </c>
      <c r="BE79">
        <v>28.88081</v>
      </c>
      <c r="ER79">
        <f t="shared" si="4"/>
        <v>32.041460999999991</v>
      </c>
    </row>
    <row r="80" spans="1:152" x14ac:dyDescent="0.25">
      <c r="B80">
        <v>1872</v>
      </c>
      <c r="AG80">
        <v>38.838059999999999</v>
      </c>
      <c r="AH80">
        <v>39.989600000000003</v>
      </c>
      <c r="AI80">
        <v>40.333120000000001</v>
      </c>
      <c r="AJ80">
        <v>38.582210000000003</v>
      </c>
      <c r="AK80">
        <v>36.77223</v>
      </c>
      <c r="AL80">
        <v>35.735329999999998</v>
      </c>
      <c r="AM80">
        <v>34.803179999999998</v>
      </c>
      <c r="AN80">
        <v>34.494259999999997</v>
      </c>
      <c r="AO80">
        <v>31.858550000000001</v>
      </c>
      <c r="AP80">
        <v>30.689800000000002</v>
      </c>
      <c r="AQ80">
        <v>30.172049999999999</v>
      </c>
      <c r="AR80">
        <v>32.837980000000002</v>
      </c>
      <c r="AS80">
        <v>33.978650000000002</v>
      </c>
      <c r="AT80">
        <v>33.996540000000003</v>
      </c>
      <c r="AU80">
        <v>34.07629</v>
      </c>
      <c r="AV80">
        <v>35.170900000000003</v>
      </c>
      <c r="AW80">
        <v>35.484859999999998</v>
      </c>
      <c r="AX80">
        <v>34.902050000000003</v>
      </c>
      <c r="AY80">
        <v>32.93918</v>
      </c>
      <c r="AZ80">
        <v>33.053809999999999</v>
      </c>
      <c r="BA80">
        <v>33.321080000000002</v>
      </c>
      <c r="BB80">
        <v>34.417149999999999</v>
      </c>
      <c r="BC80">
        <v>32.430639999999997</v>
      </c>
      <c r="BD80">
        <v>32.787289999999999</v>
      </c>
      <c r="BE80">
        <v>31.368130000000001</v>
      </c>
      <c r="BF80">
        <v>31.82142</v>
      </c>
      <c r="BG80">
        <v>33.217700000000001</v>
      </c>
      <c r="BH80">
        <v>33.581209999999999</v>
      </c>
      <c r="BI80">
        <v>35.182299999999998</v>
      </c>
      <c r="BJ80">
        <v>36.060830000000003</v>
      </c>
      <c r="ER80">
        <f t="shared" si="4"/>
        <v>34.429879999999997</v>
      </c>
    </row>
    <row r="81" spans="2:148" x14ac:dyDescent="0.25">
      <c r="B81">
        <v>1877</v>
      </c>
      <c r="AL81">
        <v>33.959739999999996</v>
      </c>
      <c r="AM81">
        <v>33.073900000000002</v>
      </c>
      <c r="AN81">
        <v>32.780340000000002</v>
      </c>
      <c r="AO81">
        <v>30.275590000000001</v>
      </c>
      <c r="AP81">
        <v>29.164899999999999</v>
      </c>
      <c r="AQ81">
        <v>28.672889999999999</v>
      </c>
      <c r="AR81">
        <v>31.20635</v>
      </c>
      <c r="AS81">
        <v>32.29034</v>
      </c>
      <c r="AT81">
        <v>32.30735</v>
      </c>
      <c r="AU81">
        <v>32.383130000000001</v>
      </c>
      <c r="AV81">
        <v>33.423349999999999</v>
      </c>
      <c r="AW81">
        <v>33.721710000000002</v>
      </c>
      <c r="AX81">
        <v>33.167870000000001</v>
      </c>
      <c r="AY81">
        <v>31.302520000000001</v>
      </c>
      <c r="AZ81">
        <v>31.411460000000002</v>
      </c>
      <c r="BA81">
        <v>31.66545</v>
      </c>
      <c r="BB81">
        <v>32.707059999999998</v>
      </c>
      <c r="BC81">
        <v>30.81925</v>
      </c>
      <c r="BD81">
        <v>31.158180000000002</v>
      </c>
      <c r="BE81">
        <v>29.809529999999999</v>
      </c>
      <c r="BF81">
        <v>30.240300000000001</v>
      </c>
      <c r="BG81">
        <v>31.567209999999999</v>
      </c>
      <c r="BH81">
        <v>31.912649999999999</v>
      </c>
      <c r="BI81">
        <v>33.434190000000001</v>
      </c>
      <c r="BJ81">
        <v>34.269060000000003</v>
      </c>
      <c r="BK81">
        <v>33.272129999999997</v>
      </c>
      <c r="BL81">
        <v>33.823459999999997</v>
      </c>
      <c r="BM81">
        <v>34.510980000000004</v>
      </c>
      <c r="BN81">
        <v>34.643749999999997</v>
      </c>
      <c r="BO81">
        <v>33.919280000000001</v>
      </c>
      <c r="ER81">
        <f t="shared" si="4"/>
        <v>32.22979733333333</v>
      </c>
    </row>
    <row r="82" spans="2:148" x14ac:dyDescent="0.25">
      <c r="B82">
        <v>1882</v>
      </c>
      <c r="AQ82">
        <v>25.951709999999999</v>
      </c>
      <c r="AR82">
        <v>28.24475</v>
      </c>
      <c r="AS82">
        <v>29.225860000000001</v>
      </c>
      <c r="AT82">
        <v>29.241250000000001</v>
      </c>
      <c r="AU82">
        <v>29.309840000000001</v>
      </c>
      <c r="AV82">
        <v>30.251339999999999</v>
      </c>
      <c r="AW82">
        <v>30.52139</v>
      </c>
      <c r="AX82">
        <v>30.020099999999999</v>
      </c>
      <c r="AY82">
        <v>28.331790000000002</v>
      </c>
      <c r="AZ82">
        <v>28.430389999999999</v>
      </c>
      <c r="BA82">
        <v>28.660270000000001</v>
      </c>
      <c r="BB82">
        <v>29.603020000000001</v>
      </c>
      <c r="BC82">
        <v>27.894380000000002</v>
      </c>
      <c r="BD82">
        <v>28.201139999999999</v>
      </c>
      <c r="BE82">
        <v>26.98049</v>
      </c>
      <c r="BF82">
        <v>27.370370000000001</v>
      </c>
      <c r="BG82">
        <v>28.571349999999999</v>
      </c>
      <c r="BH82">
        <v>28.88401</v>
      </c>
      <c r="BI82">
        <v>30.261150000000001</v>
      </c>
      <c r="BJ82">
        <v>31.016780000000001</v>
      </c>
      <c r="BK82">
        <v>30.114460000000001</v>
      </c>
      <c r="BL82">
        <v>30.61347</v>
      </c>
      <c r="BM82">
        <v>31.235749999999999</v>
      </c>
      <c r="BN82">
        <v>31.355910000000002</v>
      </c>
      <c r="BO82">
        <v>30.700199999999999</v>
      </c>
      <c r="BP82">
        <v>31.604469999999999</v>
      </c>
      <c r="BQ82">
        <v>31.444330000000001</v>
      </c>
      <c r="BR82">
        <v>31.04214</v>
      </c>
      <c r="BS82">
        <v>30.094799999999999</v>
      </c>
      <c r="BT82">
        <v>31.10088</v>
      </c>
      <c r="ER82">
        <f t="shared" si="4"/>
        <v>29.542593000000004</v>
      </c>
    </row>
    <row r="83" spans="2:148" x14ac:dyDescent="0.25">
      <c r="B83">
        <v>1887</v>
      </c>
      <c r="AV83">
        <v>32.165900000000001</v>
      </c>
      <c r="AW83">
        <v>32.453029999999998</v>
      </c>
      <c r="AX83">
        <v>31.920020000000001</v>
      </c>
      <c r="AY83">
        <v>30.124860000000002</v>
      </c>
      <c r="AZ83">
        <v>30.229700000000001</v>
      </c>
      <c r="BA83">
        <v>30.474129999999999</v>
      </c>
      <c r="BB83">
        <v>31.47655</v>
      </c>
      <c r="BC83">
        <v>29.659770000000002</v>
      </c>
      <c r="BD83">
        <v>29.985939999999999</v>
      </c>
      <c r="BE83">
        <v>28.688040000000001</v>
      </c>
      <c r="BF83">
        <v>29.102589999999999</v>
      </c>
      <c r="BG83">
        <v>30.379580000000001</v>
      </c>
      <c r="BH83">
        <v>30.712029999999999</v>
      </c>
      <c r="BI83">
        <v>32.17633</v>
      </c>
      <c r="BJ83">
        <v>32.979790000000001</v>
      </c>
      <c r="BK83">
        <v>32.020359999999997</v>
      </c>
      <c r="BL83">
        <v>32.55095</v>
      </c>
      <c r="BM83">
        <v>33.212600000000002</v>
      </c>
      <c r="BN83">
        <v>33.34037</v>
      </c>
      <c r="BO83">
        <v>32.643169999999998</v>
      </c>
      <c r="BP83">
        <v>33.604660000000003</v>
      </c>
      <c r="BQ83">
        <v>33.43439</v>
      </c>
      <c r="BR83">
        <v>33.006740000000001</v>
      </c>
      <c r="BS83">
        <v>31.99945</v>
      </c>
      <c r="BT83">
        <v>33.069209999999998</v>
      </c>
      <c r="BU83">
        <v>34.656129999999997</v>
      </c>
      <c r="BV83">
        <v>35.451770000000003</v>
      </c>
      <c r="BW83">
        <v>35.052280000000003</v>
      </c>
      <c r="BX83">
        <v>26.610009999999999</v>
      </c>
      <c r="BY83">
        <v>26.94097</v>
      </c>
      <c r="ER83">
        <f t="shared" si="4"/>
        <v>31.670710666666668</v>
      </c>
    </row>
    <row r="84" spans="2:148" x14ac:dyDescent="0.25">
      <c r="B84">
        <v>1892</v>
      </c>
      <c r="BA84">
        <v>31.72092</v>
      </c>
      <c r="BB84">
        <v>32.76435</v>
      </c>
      <c r="BC84">
        <v>30.873239999999999</v>
      </c>
      <c r="BD84">
        <v>31.212759999999999</v>
      </c>
      <c r="BE84">
        <v>29.861750000000001</v>
      </c>
      <c r="BF84">
        <v>30.29327</v>
      </c>
      <c r="BG84">
        <v>31.622499999999999</v>
      </c>
      <c r="BH84">
        <v>31.96855</v>
      </c>
      <c r="BI84">
        <v>33.492759999999997</v>
      </c>
      <c r="BJ84">
        <v>34.329090000000001</v>
      </c>
      <c r="BK84">
        <v>33.330410000000001</v>
      </c>
      <c r="BL84">
        <v>33.8827</v>
      </c>
      <c r="BM84">
        <v>34.571429999999999</v>
      </c>
      <c r="BN84">
        <v>34.704430000000002</v>
      </c>
      <c r="BO84">
        <v>33.97869</v>
      </c>
      <c r="BP84">
        <v>34.979529999999997</v>
      </c>
      <c r="BQ84">
        <v>34.802300000000002</v>
      </c>
      <c r="BR84">
        <v>34.357149999999997</v>
      </c>
      <c r="BS84">
        <v>33.308639999999997</v>
      </c>
      <c r="BT84">
        <v>34.422170000000001</v>
      </c>
      <c r="BU84">
        <v>36.074019999999997</v>
      </c>
      <c r="BV84">
        <v>36.902209999999997</v>
      </c>
      <c r="BW84">
        <v>36.486379999999997</v>
      </c>
      <c r="BX84">
        <v>27.570550000000001</v>
      </c>
      <c r="BY84">
        <v>27.885159999999999</v>
      </c>
      <c r="BZ84">
        <v>24.62434</v>
      </c>
      <c r="CA84">
        <v>21.93121</v>
      </c>
      <c r="CB84">
        <v>18.67182</v>
      </c>
      <c r="CC84">
        <v>15.399699999999999</v>
      </c>
      <c r="CD84">
        <v>16.532060000000001</v>
      </c>
      <c r="ER84">
        <f t="shared" si="4"/>
        <v>30.751803000000006</v>
      </c>
    </row>
    <row r="85" spans="2:148" x14ac:dyDescent="0.25">
      <c r="B85">
        <v>1897</v>
      </c>
      <c r="BF85">
        <v>30.924130000000002</v>
      </c>
      <c r="BG85">
        <v>32.281039999999997</v>
      </c>
      <c r="BH85">
        <v>32.634300000000003</v>
      </c>
      <c r="BI85">
        <v>34.190249999999999</v>
      </c>
      <c r="BJ85">
        <v>35.043999999999997</v>
      </c>
      <c r="BK85">
        <v>34.024520000000003</v>
      </c>
      <c r="BL85">
        <v>34.58831</v>
      </c>
      <c r="BM85">
        <v>35.29139</v>
      </c>
      <c r="BN85">
        <v>35.427149999999997</v>
      </c>
      <c r="BO85">
        <v>34.686309999999999</v>
      </c>
      <c r="BP85">
        <v>35.707979999999999</v>
      </c>
      <c r="BQ85">
        <v>35.527059999999999</v>
      </c>
      <c r="BR85">
        <v>35.07264</v>
      </c>
      <c r="BS85">
        <v>34.002299999999998</v>
      </c>
      <c r="BT85">
        <v>35.139020000000002</v>
      </c>
      <c r="BU85">
        <v>36.82526</v>
      </c>
      <c r="BV85">
        <v>37.670699999999997</v>
      </c>
      <c r="BW85">
        <v>37.246200000000002</v>
      </c>
      <c r="BX85">
        <v>28.155740000000002</v>
      </c>
      <c r="BY85">
        <v>28.460380000000001</v>
      </c>
      <c r="BZ85">
        <v>25.148009999999999</v>
      </c>
      <c r="CA85">
        <v>22.395589999999999</v>
      </c>
      <c r="CB85">
        <v>19.02055</v>
      </c>
      <c r="CC85">
        <v>15.69483</v>
      </c>
      <c r="CD85">
        <v>16.839680000000001</v>
      </c>
      <c r="CE85">
        <v>17.142939999999999</v>
      </c>
      <c r="CF85">
        <v>15.34207</v>
      </c>
      <c r="CG85">
        <v>14.97729</v>
      </c>
      <c r="CH85">
        <v>15.892670000000001</v>
      </c>
      <c r="CI85">
        <v>15.16329</v>
      </c>
      <c r="ER85">
        <f t="shared" si="4"/>
        <v>28.683853333333332</v>
      </c>
    </row>
    <row r="86" spans="2:148" x14ac:dyDescent="0.25">
      <c r="B86">
        <v>1902</v>
      </c>
      <c r="BK86">
        <v>28.593789999999998</v>
      </c>
      <c r="BL86">
        <v>29.067599999999999</v>
      </c>
      <c r="BM86">
        <v>29.658449999999998</v>
      </c>
      <c r="BN86">
        <v>29.772549999999999</v>
      </c>
      <c r="BO86">
        <v>29.14995</v>
      </c>
      <c r="BP86">
        <v>30.00855</v>
      </c>
      <c r="BQ86">
        <v>29.85651</v>
      </c>
      <c r="BR86">
        <v>29.474620000000002</v>
      </c>
      <c r="BS86">
        <v>28.575119999999998</v>
      </c>
      <c r="BT86">
        <v>29.5304</v>
      </c>
      <c r="BU86">
        <v>30.947510000000001</v>
      </c>
      <c r="BV86">
        <v>31.658000000000001</v>
      </c>
      <c r="BW86">
        <v>31.301259999999999</v>
      </c>
      <c r="BX86">
        <v>24.09553</v>
      </c>
      <c r="BY86">
        <v>24.469280000000001</v>
      </c>
      <c r="BZ86">
        <v>21.514610000000001</v>
      </c>
      <c r="CA86">
        <v>19.173549999999999</v>
      </c>
      <c r="CB86">
        <v>16.55687</v>
      </c>
      <c r="CC86">
        <v>13.62645</v>
      </c>
      <c r="CD86">
        <v>14.6615</v>
      </c>
      <c r="CE86">
        <v>14.85726</v>
      </c>
      <c r="CF86">
        <v>13.477359999999999</v>
      </c>
      <c r="CG86">
        <v>13.10242</v>
      </c>
      <c r="CH86">
        <v>14.015090000000001</v>
      </c>
      <c r="CI86">
        <v>13.17834</v>
      </c>
      <c r="CJ86">
        <v>14.17205</v>
      </c>
      <c r="CK86">
        <v>13.27486</v>
      </c>
      <c r="CL86">
        <v>12.61931</v>
      </c>
      <c r="CM86">
        <v>11.912559999999999</v>
      </c>
      <c r="CN86">
        <v>13.147779999999999</v>
      </c>
      <c r="ER86">
        <f t="shared" si="4"/>
        <v>21.848304333333338</v>
      </c>
    </row>
    <row r="87" spans="2:148" x14ac:dyDescent="0.25">
      <c r="B87">
        <v>1907</v>
      </c>
      <c r="BP87">
        <v>26.379709999999999</v>
      </c>
      <c r="BQ87">
        <v>26.24605</v>
      </c>
      <c r="BR87">
        <v>25.910340000000001</v>
      </c>
      <c r="BS87">
        <v>25.119610000000002</v>
      </c>
      <c r="BT87">
        <v>25.959379999999999</v>
      </c>
      <c r="BU87">
        <v>27.205120000000001</v>
      </c>
      <c r="BV87">
        <v>27.829699999999999</v>
      </c>
      <c r="BW87">
        <v>27.516089999999998</v>
      </c>
      <c r="BX87">
        <v>20.798179999999999</v>
      </c>
      <c r="BY87">
        <v>21.196950000000001</v>
      </c>
      <c r="BZ87">
        <v>18.963889999999999</v>
      </c>
      <c r="CA87">
        <v>16.743829999999999</v>
      </c>
      <c r="CB87">
        <v>14.456379999999999</v>
      </c>
      <c r="CC87">
        <v>11.92963</v>
      </c>
      <c r="CD87">
        <v>12.847720000000001</v>
      </c>
      <c r="CE87">
        <v>12.97944</v>
      </c>
      <c r="CF87">
        <v>11.90615</v>
      </c>
      <c r="CG87">
        <v>11.538970000000001</v>
      </c>
      <c r="CH87">
        <v>12.42079</v>
      </c>
      <c r="CI87">
        <v>11.540699999999999</v>
      </c>
      <c r="CJ87">
        <v>12.358510000000001</v>
      </c>
      <c r="CK87">
        <v>11.63397</v>
      </c>
      <c r="CL87">
        <v>11.04537</v>
      </c>
      <c r="CM87">
        <v>10.437290000000001</v>
      </c>
      <c r="CN87">
        <v>11.532999999999999</v>
      </c>
      <c r="CO87">
        <v>13.03369</v>
      </c>
      <c r="CP87">
        <v>11.782299999999999</v>
      </c>
      <c r="CQ87">
        <v>11.93136</v>
      </c>
      <c r="CR87">
        <v>11.25196</v>
      </c>
      <c r="CS87">
        <v>7.7828549999999996</v>
      </c>
      <c r="ER87">
        <f t="shared" si="4"/>
        <v>16.742631166666669</v>
      </c>
    </row>
    <row r="88" spans="2:148" x14ac:dyDescent="0.25">
      <c r="B88">
        <v>1912</v>
      </c>
      <c r="BU88">
        <v>24.6813</v>
      </c>
      <c r="BV88">
        <v>25.24793</v>
      </c>
      <c r="BW88">
        <v>24.963419999999999</v>
      </c>
      <c r="BX88">
        <v>18.87452</v>
      </c>
      <c r="BY88">
        <v>19.285419999999998</v>
      </c>
      <c r="BZ88">
        <v>17.387419999999999</v>
      </c>
      <c r="CA88">
        <v>15.41043</v>
      </c>
      <c r="CB88">
        <v>13.222490000000001</v>
      </c>
      <c r="CC88">
        <v>10.91868</v>
      </c>
      <c r="CD88">
        <v>11.771789999999999</v>
      </c>
      <c r="CE88">
        <v>11.87079</v>
      </c>
      <c r="CF88">
        <v>10.9573</v>
      </c>
      <c r="CG88">
        <v>10.605919999999999</v>
      </c>
      <c r="CH88">
        <v>11.45237</v>
      </c>
      <c r="CI88">
        <v>10.573549999999999</v>
      </c>
      <c r="CJ88">
        <v>11.285489999999999</v>
      </c>
      <c r="CK88">
        <v>10.65544</v>
      </c>
      <c r="CL88">
        <v>10.10947</v>
      </c>
      <c r="CM88">
        <v>9.5586990000000007</v>
      </c>
      <c r="CN88">
        <v>10.571870000000001</v>
      </c>
      <c r="CO88">
        <v>11.96603</v>
      </c>
      <c r="CP88">
        <v>10.7842</v>
      </c>
      <c r="CQ88">
        <v>10.924239999999999</v>
      </c>
      <c r="CR88">
        <v>10.306190000000001</v>
      </c>
      <c r="CS88">
        <v>7.0681969999999996</v>
      </c>
      <c r="CT88">
        <v>6.0059909999999999</v>
      </c>
      <c r="CU88">
        <v>6.0280880000000003</v>
      </c>
      <c r="CV88">
        <v>6.0382249999999997</v>
      </c>
      <c r="CW88">
        <v>6.3683610000000002</v>
      </c>
      <c r="CX88">
        <v>4.4293250000000004</v>
      </c>
      <c r="ER88">
        <f t="shared" si="4"/>
        <v>12.310771533333334</v>
      </c>
    </row>
    <row r="89" spans="2:148" x14ac:dyDescent="0.25">
      <c r="B89">
        <v>1922</v>
      </c>
      <c r="CE89">
        <v>7.6195510000000004</v>
      </c>
      <c r="CF89">
        <v>7.4527939999999999</v>
      </c>
      <c r="CG89">
        <v>7.1076750000000004</v>
      </c>
      <c r="CH89">
        <v>7.768008</v>
      </c>
      <c r="CI89">
        <v>7.0063209999999998</v>
      </c>
      <c r="CJ89">
        <v>7.3533609999999996</v>
      </c>
      <c r="CK89">
        <v>7.0206099999999996</v>
      </c>
      <c r="CL89">
        <v>6.6487889999999998</v>
      </c>
      <c r="CM89">
        <v>6.2983989999999999</v>
      </c>
      <c r="CN89">
        <v>6.9867080000000001</v>
      </c>
      <c r="CO89">
        <v>7.9555769999999999</v>
      </c>
      <c r="CP89">
        <v>7.1011980000000001</v>
      </c>
      <c r="CQ89">
        <v>7.1765049999999997</v>
      </c>
      <c r="CR89">
        <v>6.7845820000000003</v>
      </c>
      <c r="CS89">
        <v>4.7966319999999998</v>
      </c>
      <c r="CT89">
        <v>4.0579830000000001</v>
      </c>
      <c r="CU89">
        <v>4.0595929999999996</v>
      </c>
      <c r="CV89">
        <v>4.0818750000000001</v>
      </c>
      <c r="CW89">
        <v>4.2905449999999998</v>
      </c>
      <c r="CX89">
        <v>2.9817079999999998</v>
      </c>
      <c r="CY89">
        <v>3.0184570000000002</v>
      </c>
      <c r="CZ89">
        <v>3.0874280000000001</v>
      </c>
      <c r="DA89">
        <v>2.6470630000000002</v>
      </c>
      <c r="DB89">
        <v>1.4435880000000001</v>
      </c>
      <c r="DC89">
        <v>1.0591010000000001</v>
      </c>
      <c r="DD89">
        <v>0.9305348</v>
      </c>
      <c r="DE89">
        <v>0.87632100000000002</v>
      </c>
      <c r="DF89">
        <v>0.95934719999999996</v>
      </c>
      <c r="DG89">
        <v>1.0597289999999999</v>
      </c>
      <c r="DH89">
        <v>1.015501</v>
      </c>
      <c r="ER89">
        <f t="shared" si="4"/>
        <v>4.688182799999999</v>
      </c>
    </row>
    <row r="90" spans="2:148" x14ac:dyDescent="0.25">
      <c r="B90">
        <v>1927</v>
      </c>
      <c r="CJ90">
        <v>6.7332850000000004</v>
      </c>
      <c r="CK90">
        <v>6.6006280000000004</v>
      </c>
      <c r="CL90">
        <v>6.2235810000000003</v>
      </c>
      <c r="CM90">
        <v>5.9001700000000001</v>
      </c>
      <c r="CN90">
        <v>6.5461489999999998</v>
      </c>
      <c r="CO90">
        <v>7.4611850000000004</v>
      </c>
      <c r="CP90">
        <v>6.6534969999999998</v>
      </c>
      <c r="CQ90">
        <v>6.7175310000000001</v>
      </c>
      <c r="CR90">
        <v>6.3524649999999996</v>
      </c>
      <c r="CS90">
        <v>4.5163679999999999</v>
      </c>
      <c r="CT90">
        <v>3.8265359999999999</v>
      </c>
      <c r="CU90">
        <v>3.827172</v>
      </c>
      <c r="CV90">
        <v>3.8479519999999998</v>
      </c>
      <c r="CW90">
        <v>4.0430910000000004</v>
      </c>
      <c r="CX90">
        <v>2.8099150000000002</v>
      </c>
      <c r="CY90">
        <v>2.8566820000000002</v>
      </c>
      <c r="CZ90">
        <v>2.9104260000000002</v>
      </c>
      <c r="DA90">
        <v>2.5001410000000002</v>
      </c>
      <c r="DB90">
        <v>1.351753</v>
      </c>
      <c r="DC90">
        <v>0.99724230000000003</v>
      </c>
      <c r="DD90">
        <v>0.87327189999999999</v>
      </c>
      <c r="DE90">
        <v>0.82374639999999999</v>
      </c>
      <c r="DF90">
        <v>0.90531689999999998</v>
      </c>
      <c r="DG90">
        <v>1.004157</v>
      </c>
      <c r="DH90">
        <v>0.96408369999999999</v>
      </c>
      <c r="DI90">
        <v>0.91628770000000004</v>
      </c>
      <c r="DJ90">
        <v>1.050889</v>
      </c>
      <c r="DK90">
        <v>0.91945710000000003</v>
      </c>
      <c r="DL90">
        <v>0.72011460000000005</v>
      </c>
      <c r="DM90">
        <v>0.77831870000000003</v>
      </c>
      <c r="ER90">
        <f t="shared" si="4"/>
        <v>3.3877137433333351</v>
      </c>
    </row>
    <row r="91" spans="2:148" x14ac:dyDescent="0.25">
      <c r="B91">
        <v>1932</v>
      </c>
      <c r="CO91">
        <v>5.8636990000000004</v>
      </c>
      <c r="CP91">
        <v>5.3192519999999996</v>
      </c>
      <c r="CQ91">
        <v>5.3310690000000003</v>
      </c>
      <c r="CR91">
        <v>5.0489649999999999</v>
      </c>
      <c r="CS91">
        <v>3.674966</v>
      </c>
      <c r="CT91">
        <v>3.1051639999999998</v>
      </c>
      <c r="CU91">
        <v>3.1044510000000001</v>
      </c>
      <c r="CV91">
        <v>3.1209310000000001</v>
      </c>
      <c r="CW91">
        <v>3.27549</v>
      </c>
      <c r="CX91">
        <v>2.276589</v>
      </c>
      <c r="CY91">
        <v>2.3473760000000001</v>
      </c>
      <c r="CZ91">
        <v>2.3728530000000001</v>
      </c>
      <c r="DA91">
        <v>2.0428799999999998</v>
      </c>
      <c r="DB91">
        <v>1.0804</v>
      </c>
      <c r="DC91">
        <v>0.81196729999999995</v>
      </c>
      <c r="DD91">
        <v>0.70233239999999997</v>
      </c>
      <c r="DE91">
        <v>0.66584089999999996</v>
      </c>
      <c r="DF91">
        <v>0.73882619999999999</v>
      </c>
      <c r="DG91">
        <v>0.81976749999999998</v>
      </c>
      <c r="DH91">
        <v>0.78598809999999997</v>
      </c>
      <c r="DI91">
        <v>0.75650170000000005</v>
      </c>
      <c r="DJ91">
        <v>0.8714577</v>
      </c>
      <c r="DK91">
        <v>0.76316910000000004</v>
      </c>
      <c r="DL91">
        <v>0.60443910000000001</v>
      </c>
      <c r="DM91">
        <v>0.64720549999999999</v>
      </c>
      <c r="DN91">
        <v>0.68162909999999999</v>
      </c>
      <c r="DO91">
        <v>0.63265740000000004</v>
      </c>
      <c r="DP91">
        <v>0.59175299999999997</v>
      </c>
      <c r="DQ91">
        <v>0.61318700000000004</v>
      </c>
      <c r="DR91">
        <v>0.67395099999999997</v>
      </c>
      <c r="ER91">
        <f t="shared" si="4"/>
        <v>1.977491933333333</v>
      </c>
    </row>
    <row r="92" spans="2:148" x14ac:dyDescent="0.25">
      <c r="B92">
        <v>1937</v>
      </c>
      <c r="CT92">
        <v>3.2517659999999999</v>
      </c>
      <c r="CU92">
        <v>3.4405350000000001</v>
      </c>
      <c r="CV92">
        <v>3.399378</v>
      </c>
      <c r="CW92">
        <v>3.5708920000000002</v>
      </c>
      <c r="CX92">
        <v>2.4849019999999999</v>
      </c>
      <c r="CY92">
        <v>2.5430640000000002</v>
      </c>
      <c r="CZ92">
        <v>2.5808849999999999</v>
      </c>
      <c r="DA92">
        <v>2.2186599999999999</v>
      </c>
      <c r="DB92">
        <v>1.1830780000000001</v>
      </c>
      <c r="DC92">
        <v>0.88237120000000002</v>
      </c>
      <c r="DD92">
        <v>0.76722170000000001</v>
      </c>
      <c r="DE92">
        <v>0.72579260000000001</v>
      </c>
      <c r="DF92">
        <v>0.80520619999999998</v>
      </c>
      <c r="DG92">
        <v>0.88979819999999998</v>
      </c>
      <c r="DH92">
        <v>0.85362850000000001</v>
      </c>
      <c r="DI92">
        <v>0.82287319999999997</v>
      </c>
      <c r="DJ92">
        <v>0.93965100000000001</v>
      </c>
      <c r="DK92">
        <v>0.82256669999999998</v>
      </c>
      <c r="DL92">
        <v>0.64862600000000004</v>
      </c>
      <c r="DM92">
        <v>0.6970364</v>
      </c>
      <c r="DN92">
        <v>0.73624489999999998</v>
      </c>
      <c r="DO92">
        <v>0.68342049999999999</v>
      </c>
      <c r="DP92">
        <v>0.6393411</v>
      </c>
      <c r="DQ92">
        <v>0.66351260000000001</v>
      </c>
      <c r="DR92">
        <v>0.72112039999999999</v>
      </c>
      <c r="DS92">
        <v>0.69908990000000004</v>
      </c>
      <c r="DT92">
        <v>0.70767170000000001</v>
      </c>
      <c r="DU92">
        <v>0.78886840000000003</v>
      </c>
      <c r="DV92">
        <v>0.78094739999999996</v>
      </c>
      <c r="DW92">
        <v>0.80109969999999997</v>
      </c>
      <c r="ER92">
        <f t="shared" si="4"/>
        <v>1.3583082766666668</v>
      </c>
    </row>
    <row r="93" spans="2:148" x14ac:dyDescent="0.25">
      <c r="B93">
        <v>1942</v>
      </c>
      <c r="CY93">
        <v>1.832287</v>
      </c>
      <c r="CZ93">
        <v>1.856884</v>
      </c>
      <c r="DA93">
        <v>1.5973010000000001</v>
      </c>
      <c r="DB93">
        <v>0.83521800000000002</v>
      </c>
      <c r="DC93">
        <v>0.62715050000000006</v>
      </c>
      <c r="DD93">
        <v>0.54789690000000002</v>
      </c>
      <c r="DE93">
        <v>0.5170941</v>
      </c>
      <c r="DF93">
        <v>0.56934510000000005</v>
      </c>
      <c r="DG93">
        <v>0.6444723</v>
      </c>
      <c r="DH93">
        <v>0.62107489999999999</v>
      </c>
      <c r="DI93">
        <v>0.59574819999999995</v>
      </c>
      <c r="DJ93">
        <v>0.69058569999999997</v>
      </c>
      <c r="DK93">
        <v>0.60435439999999996</v>
      </c>
      <c r="DL93">
        <v>0.47727310000000001</v>
      </c>
      <c r="DM93">
        <v>0.52251389999999998</v>
      </c>
      <c r="DN93">
        <v>0.54904830000000004</v>
      </c>
      <c r="DO93">
        <v>0.50942929999999997</v>
      </c>
      <c r="DP93">
        <v>0.47623219999999999</v>
      </c>
      <c r="DQ93">
        <v>0.49102040000000002</v>
      </c>
      <c r="DR93">
        <v>0.53490459999999995</v>
      </c>
      <c r="DS93">
        <v>0.52403080000000002</v>
      </c>
      <c r="DT93">
        <v>0.54806469999999996</v>
      </c>
      <c r="DU93">
        <v>0.59321179999999996</v>
      </c>
      <c r="DV93">
        <v>0.60329719999999998</v>
      </c>
      <c r="DW93">
        <v>0.60959399999999997</v>
      </c>
      <c r="DX93">
        <v>0.56208279999999999</v>
      </c>
      <c r="DY93">
        <v>0.49949680000000002</v>
      </c>
      <c r="DZ93">
        <v>0.47144750000000002</v>
      </c>
      <c r="EA93">
        <v>0.5927095</v>
      </c>
      <c r="EB93">
        <v>0.58971390000000001</v>
      </c>
      <c r="ER93">
        <f t="shared" si="4"/>
        <v>0.68978276333333333</v>
      </c>
    </row>
    <row r="94" spans="2:148" x14ac:dyDescent="0.25">
      <c r="B94">
        <v>1947</v>
      </c>
      <c r="DD94">
        <v>0.69992200000000004</v>
      </c>
      <c r="DE94">
        <v>0.68088530000000003</v>
      </c>
      <c r="DF94">
        <v>0.75639829999999997</v>
      </c>
      <c r="DG94">
        <v>0.83734799999999998</v>
      </c>
      <c r="DH94">
        <v>0.80296840000000003</v>
      </c>
      <c r="DI94">
        <v>0.77316359999999995</v>
      </c>
      <c r="DJ94">
        <v>0.8885769</v>
      </c>
      <c r="DK94">
        <v>0.77808029999999995</v>
      </c>
      <c r="DL94">
        <v>0.61580259999999998</v>
      </c>
      <c r="DM94">
        <v>0.65971639999999998</v>
      </c>
      <c r="DN94">
        <v>0.69534130000000005</v>
      </c>
      <c r="DO94">
        <v>0.64540240000000004</v>
      </c>
      <c r="DP94">
        <v>0.60370069999999998</v>
      </c>
      <c r="DQ94">
        <v>0.62582199999999999</v>
      </c>
      <c r="DR94">
        <v>0.68579369999999995</v>
      </c>
      <c r="DS94">
        <v>0.66383499999999995</v>
      </c>
      <c r="DT94">
        <v>0.67082390000000003</v>
      </c>
      <c r="DU94">
        <v>0.74614210000000003</v>
      </c>
      <c r="DV94">
        <v>0.7390428</v>
      </c>
      <c r="DW94">
        <v>0.75926629999999995</v>
      </c>
      <c r="DX94">
        <v>0.69210450000000001</v>
      </c>
      <c r="DY94">
        <v>0.6278146</v>
      </c>
      <c r="DZ94">
        <v>0.5970297</v>
      </c>
      <c r="EA94">
        <v>0.72374530000000004</v>
      </c>
      <c r="EB94">
        <v>0.72670199999999996</v>
      </c>
      <c r="EC94">
        <v>0.69431540000000003</v>
      </c>
      <c r="ED94">
        <v>0.62192860000000005</v>
      </c>
      <c r="EE94">
        <v>0.70817620000000003</v>
      </c>
      <c r="EF94">
        <v>0.68296120000000005</v>
      </c>
      <c r="EG94">
        <v>0.53156230000000004</v>
      </c>
      <c r="ER94">
        <f t="shared" si="4"/>
        <v>0.69781239333333345</v>
      </c>
    </row>
    <row r="95" spans="2:148" x14ac:dyDescent="0.25">
      <c r="B95">
        <v>1952</v>
      </c>
      <c r="DI95">
        <v>0.83037620000000001</v>
      </c>
      <c r="DJ95">
        <v>0.9480227</v>
      </c>
      <c r="DK95">
        <v>0.82985850000000005</v>
      </c>
      <c r="DL95">
        <v>0.65400619999999998</v>
      </c>
      <c r="DM95">
        <v>0.70315369999999999</v>
      </c>
      <c r="DN95">
        <v>0.74294950000000004</v>
      </c>
      <c r="DO95">
        <v>0.68965220000000005</v>
      </c>
      <c r="DP95">
        <v>0.64518299999999995</v>
      </c>
      <c r="DQ95">
        <v>0.66969060000000002</v>
      </c>
      <c r="DR95">
        <v>0.72691090000000003</v>
      </c>
      <c r="DS95">
        <v>0.70486870000000001</v>
      </c>
      <c r="DT95">
        <v>0.7137116</v>
      </c>
      <c r="DU95">
        <v>0.79587169999999996</v>
      </c>
      <c r="DV95">
        <v>0.78781599999999996</v>
      </c>
      <c r="DW95">
        <v>0.80795660000000002</v>
      </c>
      <c r="DX95">
        <v>0.72233619999999998</v>
      </c>
      <c r="DY95">
        <v>0.66136229999999996</v>
      </c>
      <c r="DZ95">
        <v>0.63138289999999997</v>
      </c>
      <c r="EA95">
        <v>0.76587570000000005</v>
      </c>
      <c r="EB95">
        <v>0.77113209999999999</v>
      </c>
      <c r="EC95">
        <v>0.7375157</v>
      </c>
      <c r="ED95">
        <v>0.65927709999999995</v>
      </c>
      <c r="EE95">
        <v>0.75404930000000003</v>
      </c>
      <c r="EF95">
        <v>0.72726869999999999</v>
      </c>
      <c r="EG95">
        <v>0.56472180000000005</v>
      </c>
      <c r="EH95">
        <v>0.5966766</v>
      </c>
      <c r="EI95">
        <v>0.58967539999999996</v>
      </c>
      <c r="EJ95">
        <v>0.52983279999999999</v>
      </c>
      <c r="EK95">
        <v>0.55094580000000004</v>
      </c>
      <c r="EL95">
        <v>0.6308146</v>
      </c>
      <c r="ER95">
        <f t="shared" si="4"/>
        <v>0.70476316999999999</v>
      </c>
    </row>
    <row r="96" spans="2:148" x14ac:dyDescent="0.25">
      <c r="B96">
        <v>1957</v>
      </c>
      <c r="DN96">
        <v>0.73857410000000001</v>
      </c>
      <c r="DO96">
        <v>0.68558560000000002</v>
      </c>
      <c r="DP96">
        <v>0.64137060000000001</v>
      </c>
      <c r="DQ96">
        <v>0.665659</v>
      </c>
      <c r="DR96">
        <v>0.72313210000000006</v>
      </c>
      <c r="DS96">
        <v>0.70109750000000004</v>
      </c>
      <c r="DT96">
        <v>0.70977000000000001</v>
      </c>
      <c r="DU96">
        <v>0.79130140000000004</v>
      </c>
      <c r="DV96">
        <v>0.78333350000000002</v>
      </c>
      <c r="DW96">
        <v>0.80348180000000002</v>
      </c>
      <c r="DX96">
        <v>0.71955769999999997</v>
      </c>
      <c r="DY96">
        <v>0.65856760000000003</v>
      </c>
      <c r="DZ96">
        <v>0.62850830000000002</v>
      </c>
      <c r="EA96">
        <v>0.76200650000000003</v>
      </c>
      <c r="EB96">
        <v>0.76705159999999994</v>
      </c>
      <c r="EC96">
        <v>0.73354819999999998</v>
      </c>
      <c r="ED96">
        <v>0.65584710000000002</v>
      </c>
      <c r="EE96">
        <v>0.74983639999999996</v>
      </c>
      <c r="EF96">
        <v>0.7231995</v>
      </c>
      <c r="EG96">
        <v>0.56167650000000002</v>
      </c>
      <c r="EH96">
        <v>0.5933271</v>
      </c>
      <c r="EI96">
        <v>0.58636560000000004</v>
      </c>
      <c r="EJ96">
        <v>0.52688970000000002</v>
      </c>
      <c r="EK96">
        <v>0.54863859999999998</v>
      </c>
      <c r="EL96">
        <v>0.62729919999999995</v>
      </c>
      <c r="EM96">
        <v>0.56703219999999999</v>
      </c>
      <c r="EN96">
        <v>0.46659529999999999</v>
      </c>
      <c r="EO96">
        <v>0.4622366</v>
      </c>
      <c r="EP96">
        <v>0.47077560000000002</v>
      </c>
      <c r="EQ96">
        <v>0.45841589999999999</v>
      </c>
      <c r="ER96">
        <f t="shared" si="4"/>
        <v>0.65035602666666681</v>
      </c>
    </row>
    <row r="97" spans="1:147" x14ac:dyDescent="0.25">
      <c r="B97">
        <v>1957</v>
      </c>
      <c r="DN97">
        <v>0.79726149999999996</v>
      </c>
      <c r="DO97">
        <v>0.73953880000000005</v>
      </c>
      <c r="DP97">
        <v>0.69137660000000001</v>
      </c>
      <c r="DQ97">
        <v>0.71710079999999998</v>
      </c>
      <c r="DR97">
        <v>0.7788216</v>
      </c>
      <c r="DS97">
        <v>0.75461940000000005</v>
      </c>
      <c r="DT97">
        <v>0.76344909999999999</v>
      </c>
      <c r="DU97">
        <v>0.85051089999999996</v>
      </c>
      <c r="DV97">
        <v>0.84139439999999999</v>
      </c>
      <c r="DW97">
        <v>0.86256739999999998</v>
      </c>
      <c r="DX97">
        <v>0.77339119999999995</v>
      </c>
      <c r="DY97">
        <v>0.70713280000000001</v>
      </c>
      <c r="DZ97">
        <v>0.67418100000000003</v>
      </c>
      <c r="EA97">
        <v>0.8162817</v>
      </c>
      <c r="EB97">
        <v>0.82067489999999998</v>
      </c>
      <c r="EC97">
        <v>0.78396489999999996</v>
      </c>
      <c r="ED97">
        <v>0.70051470000000005</v>
      </c>
      <c r="EE97">
        <v>0.79953240000000003</v>
      </c>
      <c r="EF97">
        <v>0.7701848</v>
      </c>
      <c r="EG97">
        <v>0.59772979999999998</v>
      </c>
      <c r="EH97">
        <v>0.63035620000000003</v>
      </c>
      <c r="EI97">
        <v>0.62218059999999997</v>
      </c>
      <c r="EJ97">
        <v>0.55846910000000005</v>
      </c>
      <c r="EK97">
        <v>0.58369210000000005</v>
      </c>
      <c r="EL97">
        <v>0.66334769999999998</v>
      </c>
      <c r="EM97">
        <v>0.59957749999999999</v>
      </c>
      <c r="EN97">
        <v>0.49326249999999999</v>
      </c>
      <c r="EO97">
        <v>0.48795660000000002</v>
      </c>
      <c r="EP97">
        <v>0.4961989</v>
      </c>
      <c r="EQ97">
        <v>0.48156919999999998</v>
      </c>
    </row>
    <row r="98" spans="1:147" x14ac:dyDescent="0.25">
      <c r="A98" t="s">
        <v>458</v>
      </c>
    </row>
    <row r="99" spans="1:147" x14ac:dyDescent="0.25">
      <c r="A99" t="s">
        <v>0</v>
      </c>
      <c r="C99">
        <v>1842</v>
      </c>
      <c r="D99">
        <v>1843</v>
      </c>
      <c r="E99">
        <v>1844</v>
      </c>
      <c r="F99">
        <v>1845</v>
      </c>
      <c r="G99">
        <v>1846</v>
      </c>
      <c r="H99">
        <v>1847</v>
      </c>
      <c r="I99">
        <v>1848</v>
      </c>
      <c r="J99">
        <v>1849</v>
      </c>
      <c r="K99">
        <v>1850</v>
      </c>
      <c r="L99">
        <v>1851</v>
      </c>
      <c r="M99">
        <v>1852</v>
      </c>
      <c r="N99">
        <v>1853</v>
      </c>
      <c r="O99">
        <v>1854</v>
      </c>
      <c r="P99">
        <v>1855</v>
      </c>
      <c r="Q99">
        <v>1856</v>
      </c>
      <c r="R99">
        <v>1857</v>
      </c>
      <c r="S99">
        <v>1858</v>
      </c>
      <c r="T99">
        <v>1859</v>
      </c>
      <c r="U99">
        <v>1860</v>
      </c>
      <c r="V99">
        <v>1861</v>
      </c>
      <c r="W99">
        <v>1862</v>
      </c>
      <c r="X99">
        <v>1863</v>
      </c>
      <c r="Y99">
        <v>1864</v>
      </c>
      <c r="Z99">
        <v>1865</v>
      </c>
      <c r="AA99">
        <v>1866</v>
      </c>
      <c r="AB99">
        <v>1867</v>
      </c>
      <c r="AC99">
        <v>1868</v>
      </c>
      <c r="AD99">
        <v>1869</v>
      </c>
      <c r="AE99">
        <v>1870</v>
      </c>
      <c r="AF99">
        <v>1871</v>
      </c>
      <c r="AG99">
        <v>1872</v>
      </c>
      <c r="AH99">
        <v>1873</v>
      </c>
      <c r="AI99">
        <v>1874</v>
      </c>
      <c r="AJ99">
        <v>1875</v>
      </c>
      <c r="AK99">
        <v>1876</v>
      </c>
      <c r="AL99">
        <v>1877</v>
      </c>
      <c r="AM99">
        <v>1878</v>
      </c>
      <c r="AN99">
        <v>1879</v>
      </c>
      <c r="AO99">
        <v>1880</v>
      </c>
      <c r="AP99">
        <v>1881</v>
      </c>
      <c r="AQ99">
        <v>1882</v>
      </c>
      <c r="AR99">
        <v>1883</v>
      </c>
      <c r="AS99">
        <v>1884</v>
      </c>
      <c r="AT99">
        <v>1885</v>
      </c>
      <c r="AU99">
        <v>1886</v>
      </c>
      <c r="AV99">
        <v>1887</v>
      </c>
      <c r="AW99">
        <v>1888</v>
      </c>
      <c r="AX99">
        <v>1889</v>
      </c>
      <c r="AY99">
        <v>1890</v>
      </c>
      <c r="AZ99">
        <v>1891</v>
      </c>
      <c r="BA99">
        <v>1892</v>
      </c>
      <c r="BB99">
        <v>1893</v>
      </c>
      <c r="BC99">
        <v>1894</v>
      </c>
      <c r="BD99">
        <v>1895</v>
      </c>
      <c r="BE99">
        <v>1896</v>
      </c>
      <c r="BF99">
        <v>1897</v>
      </c>
      <c r="BG99">
        <v>1898</v>
      </c>
      <c r="BH99">
        <v>1899</v>
      </c>
      <c r="BI99">
        <v>1900</v>
      </c>
      <c r="BJ99">
        <v>1901</v>
      </c>
      <c r="BK99">
        <v>1902</v>
      </c>
      <c r="BL99">
        <v>1903</v>
      </c>
      <c r="BM99">
        <v>1904</v>
      </c>
      <c r="BN99">
        <v>1905</v>
      </c>
      <c r="BO99">
        <v>1906</v>
      </c>
      <c r="BP99">
        <v>1907</v>
      </c>
      <c r="BQ99">
        <v>1908</v>
      </c>
      <c r="BR99">
        <v>1909</v>
      </c>
      <c r="BS99">
        <v>1910</v>
      </c>
      <c r="BT99">
        <v>1911</v>
      </c>
      <c r="BU99">
        <v>1912</v>
      </c>
      <c r="BV99">
        <v>1913</v>
      </c>
      <c r="BW99">
        <v>1914</v>
      </c>
      <c r="BX99">
        <v>1915</v>
      </c>
      <c r="BY99">
        <v>1916</v>
      </c>
      <c r="BZ99">
        <v>1917</v>
      </c>
      <c r="CA99">
        <v>1918</v>
      </c>
      <c r="CB99">
        <v>1919</v>
      </c>
      <c r="CC99">
        <v>1920</v>
      </c>
      <c r="CD99">
        <v>1921</v>
      </c>
      <c r="CE99">
        <v>1922</v>
      </c>
      <c r="CF99">
        <v>1923</v>
      </c>
      <c r="CG99">
        <v>1924</v>
      </c>
      <c r="CH99">
        <v>1925</v>
      </c>
      <c r="CI99">
        <v>1926</v>
      </c>
      <c r="CJ99">
        <v>1927</v>
      </c>
      <c r="CK99">
        <v>1928</v>
      </c>
      <c r="CL99">
        <v>1929</v>
      </c>
      <c r="CM99">
        <v>1930</v>
      </c>
      <c r="CN99">
        <v>1931</v>
      </c>
      <c r="CO99">
        <v>1932</v>
      </c>
      <c r="CP99">
        <v>1933</v>
      </c>
      <c r="CQ99">
        <v>1934</v>
      </c>
      <c r="CR99">
        <v>1935</v>
      </c>
      <c r="CS99">
        <v>1936</v>
      </c>
      <c r="CT99">
        <v>1937</v>
      </c>
      <c r="CU99">
        <v>1938</v>
      </c>
      <c r="CV99">
        <v>1939</v>
      </c>
      <c r="CW99">
        <v>1940</v>
      </c>
      <c r="CX99">
        <v>1941</v>
      </c>
      <c r="CY99">
        <v>1942</v>
      </c>
      <c r="CZ99">
        <v>1943</v>
      </c>
      <c r="DA99">
        <v>1944</v>
      </c>
      <c r="DB99">
        <v>1945</v>
      </c>
      <c r="DC99">
        <v>1946</v>
      </c>
      <c r="DD99">
        <v>1947</v>
      </c>
      <c r="DE99">
        <v>1948</v>
      </c>
      <c r="DF99">
        <v>1949</v>
      </c>
      <c r="DG99">
        <v>1950</v>
      </c>
      <c r="DH99">
        <v>1951</v>
      </c>
      <c r="DI99">
        <v>1952</v>
      </c>
      <c r="DJ99">
        <v>1953</v>
      </c>
      <c r="DK99">
        <v>1954</v>
      </c>
      <c r="DL99">
        <v>1955</v>
      </c>
      <c r="DM99">
        <v>1956</v>
      </c>
      <c r="DN99">
        <v>1957</v>
      </c>
      <c r="DO99">
        <v>1958</v>
      </c>
      <c r="DP99">
        <v>1959</v>
      </c>
      <c r="DQ99">
        <v>1960</v>
      </c>
      <c r="DR99">
        <v>1961</v>
      </c>
      <c r="DS99">
        <v>1962</v>
      </c>
      <c r="DT99">
        <v>1963</v>
      </c>
      <c r="DU99">
        <v>1964</v>
      </c>
      <c r="DV99">
        <v>1965</v>
      </c>
      <c r="DW99">
        <v>1966</v>
      </c>
      <c r="DX99">
        <v>1967</v>
      </c>
      <c r="DY99">
        <v>1968</v>
      </c>
      <c r="DZ99">
        <v>1969</v>
      </c>
      <c r="EA99">
        <v>1970</v>
      </c>
      <c r="EB99">
        <v>1971</v>
      </c>
      <c r="EC99">
        <v>1972</v>
      </c>
      <c r="ED99">
        <v>1973</v>
      </c>
      <c r="EE99">
        <v>1974</v>
      </c>
      <c r="EF99">
        <v>1975</v>
      </c>
      <c r="EG99">
        <v>1976</v>
      </c>
      <c r="EH99">
        <v>1977</v>
      </c>
      <c r="EI99">
        <v>1978</v>
      </c>
      <c r="EJ99">
        <v>1979</v>
      </c>
      <c r="EK99">
        <v>1980</v>
      </c>
      <c r="EL99">
        <v>1981</v>
      </c>
    </row>
    <row r="100" spans="1:147" x14ac:dyDescent="0.25">
      <c r="B100" t="s">
        <v>10</v>
      </c>
      <c r="C100">
        <f t="shared" ref="C100:AH100" si="5">AVERAGE(C2:C23)</f>
        <v>26.425239999999999</v>
      </c>
      <c r="D100">
        <f t="shared" si="5"/>
        <v>27.55292</v>
      </c>
      <c r="E100">
        <f t="shared" si="5"/>
        <v>26.468779999999999</v>
      </c>
      <c r="F100">
        <f t="shared" si="5"/>
        <v>27.19885</v>
      </c>
      <c r="G100">
        <f t="shared" si="5"/>
        <v>27.80049</v>
      </c>
      <c r="H100">
        <f t="shared" si="5"/>
        <v>27.543525000000002</v>
      </c>
      <c r="I100">
        <f t="shared" si="5"/>
        <v>28.152785000000002</v>
      </c>
      <c r="J100">
        <f t="shared" si="5"/>
        <v>28.169730000000001</v>
      </c>
      <c r="K100">
        <f t="shared" si="5"/>
        <v>33.674515</v>
      </c>
      <c r="L100">
        <f t="shared" si="5"/>
        <v>34.274055000000004</v>
      </c>
      <c r="M100">
        <f t="shared" si="5"/>
        <v>32.687133333333328</v>
      </c>
      <c r="N100">
        <f t="shared" si="5"/>
        <v>31.901909999999997</v>
      </c>
      <c r="O100">
        <f t="shared" si="5"/>
        <v>31.508453333333332</v>
      </c>
      <c r="P100">
        <f t="shared" si="5"/>
        <v>31.663566666666668</v>
      </c>
      <c r="Q100">
        <f t="shared" si="5"/>
        <v>30.686109999999999</v>
      </c>
      <c r="R100">
        <f t="shared" si="5"/>
        <v>35.152777499999999</v>
      </c>
      <c r="S100">
        <f t="shared" si="5"/>
        <v>32.668275000000001</v>
      </c>
      <c r="T100">
        <f t="shared" si="5"/>
        <v>33.4553175</v>
      </c>
      <c r="U100">
        <f t="shared" si="5"/>
        <v>32.912797499999996</v>
      </c>
      <c r="V100">
        <f t="shared" si="5"/>
        <v>34.580912500000004</v>
      </c>
      <c r="W100">
        <f t="shared" si="5"/>
        <v>34.193130000000004</v>
      </c>
      <c r="X100">
        <f t="shared" si="5"/>
        <v>34.088595999999995</v>
      </c>
      <c r="Y100">
        <f t="shared" si="5"/>
        <v>36.525327999999995</v>
      </c>
      <c r="Z100">
        <f t="shared" si="5"/>
        <v>37.39794400000001</v>
      </c>
      <c r="AA100">
        <f t="shared" si="5"/>
        <v>35.514662000000001</v>
      </c>
      <c r="AB100">
        <f t="shared" si="5"/>
        <v>35.176548333333329</v>
      </c>
      <c r="AC100">
        <f t="shared" si="5"/>
        <v>35.174358333333338</v>
      </c>
      <c r="AD100">
        <f t="shared" si="5"/>
        <v>34.229460000000003</v>
      </c>
      <c r="AE100">
        <f t="shared" si="5"/>
        <v>35.852201666666666</v>
      </c>
      <c r="AF100">
        <f t="shared" si="5"/>
        <v>38.441313333333333</v>
      </c>
      <c r="AG100">
        <f t="shared" si="5"/>
        <v>39.060246666666664</v>
      </c>
      <c r="AH100">
        <f t="shared" si="5"/>
        <v>40.229329999999997</v>
      </c>
      <c r="AI100">
        <f t="shared" ref="AI100:BN100" si="6">AVERAGE(AI2:AI23)</f>
        <v>40.388974999999995</v>
      </c>
      <c r="AJ100">
        <f t="shared" si="6"/>
        <v>38.643215000000005</v>
      </c>
      <c r="AK100">
        <f t="shared" si="6"/>
        <v>36.837298333333329</v>
      </c>
      <c r="AL100">
        <f t="shared" si="6"/>
        <v>36.029000000000003</v>
      </c>
      <c r="AM100">
        <f t="shared" si="6"/>
        <v>35.095023333333337</v>
      </c>
      <c r="AN100">
        <f t="shared" si="6"/>
        <v>34.789163333333335</v>
      </c>
      <c r="AO100">
        <f t="shared" si="6"/>
        <v>32.136041666666664</v>
      </c>
      <c r="AP100">
        <f t="shared" si="6"/>
        <v>30.961851666666671</v>
      </c>
      <c r="AQ100">
        <f t="shared" si="6"/>
        <v>29.879490000000001</v>
      </c>
      <c r="AR100">
        <f t="shared" si="6"/>
        <v>32.524308333333337</v>
      </c>
      <c r="AS100">
        <f t="shared" si="6"/>
        <v>33.659354999999998</v>
      </c>
      <c r="AT100">
        <f t="shared" si="6"/>
        <v>33.682425000000002</v>
      </c>
      <c r="AU100">
        <f t="shared" si="6"/>
        <v>33.766706666666664</v>
      </c>
      <c r="AV100">
        <f t="shared" si="6"/>
        <v>34.243865</v>
      </c>
      <c r="AW100">
        <f t="shared" si="6"/>
        <v>34.554899999999996</v>
      </c>
      <c r="AX100">
        <f t="shared" si="6"/>
        <v>33.992566666666669</v>
      </c>
      <c r="AY100">
        <f t="shared" si="6"/>
        <v>32.216048333333333</v>
      </c>
      <c r="AZ100">
        <f t="shared" si="6"/>
        <v>32.33421666666667</v>
      </c>
      <c r="BA100">
        <f t="shared" si="6"/>
        <v>32.633316666666666</v>
      </c>
      <c r="BB100">
        <f t="shared" si="6"/>
        <v>33.712965000000004</v>
      </c>
      <c r="BC100">
        <f t="shared" si="6"/>
        <v>31.773016666666663</v>
      </c>
      <c r="BD100">
        <f t="shared" si="6"/>
        <v>32.127958333333332</v>
      </c>
      <c r="BE100">
        <f t="shared" si="6"/>
        <v>30.742671666666666</v>
      </c>
      <c r="BF100">
        <f t="shared" si="6"/>
        <v>31.400351666666666</v>
      </c>
      <c r="BG100">
        <f t="shared" si="6"/>
        <v>32.783473333333326</v>
      </c>
      <c r="BH100">
        <f t="shared" si="6"/>
        <v>33.147751666666665</v>
      </c>
      <c r="BI100">
        <f t="shared" si="6"/>
        <v>34.734016666666669</v>
      </c>
      <c r="BJ100">
        <f t="shared" si="6"/>
        <v>35.607606666666662</v>
      </c>
      <c r="BK100">
        <f t="shared" si="6"/>
        <v>33.470713333333329</v>
      </c>
      <c r="BL100">
        <f t="shared" si="6"/>
        <v>34.031316666666662</v>
      </c>
      <c r="BM100">
        <f t="shared" si="6"/>
        <v>34.729419999999998</v>
      </c>
      <c r="BN100">
        <f t="shared" si="6"/>
        <v>34.869459999999997</v>
      </c>
      <c r="BO100">
        <f t="shared" ref="BO100:CT100" si="7">AVERAGE(BO2:BO23)</f>
        <v>34.146348333333329</v>
      </c>
      <c r="BP100">
        <f t="shared" si="7"/>
        <v>33.773654999999998</v>
      </c>
      <c r="BQ100">
        <f t="shared" si="7"/>
        <v>33.636073333333336</v>
      </c>
      <c r="BR100">
        <f t="shared" si="7"/>
        <v>33.21235166666667</v>
      </c>
      <c r="BS100">
        <f t="shared" si="7"/>
        <v>32.204961666666662</v>
      </c>
      <c r="BT100">
        <f t="shared" si="7"/>
        <v>33.287579999999998</v>
      </c>
      <c r="BU100">
        <f t="shared" si="7"/>
        <v>33.605444999999996</v>
      </c>
      <c r="BV100">
        <f t="shared" si="7"/>
        <v>34.383386666666667</v>
      </c>
      <c r="BW100">
        <f t="shared" si="7"/>
        <v>34.002515000000002</v>
      </c>
      <c r="BX100">
        <f t="shared" si="7"/>
        <v>26.151910000000001</v>
      </c>
      <c r="BY100">
        <f t="shared" si="7"/>
        <v>27.951061666666664</v>
      </c>
      <c r="BZ100">
        <f t="shared" si="7"/>
        <v>26.420171999999997</v>
      </c>
      <c r="CA100">
        <f t="shared" si="7"/>
        <v>23.275964000000005</v>
      </c>
      <c r="CB100">
        <f t="shared" si="7"/>
        <v>19.958496000000004</v>
      </c>
      <c r="CC100">
        <f t="shared" si="7"/>
        <v>16.752321999999999</v>
      </c>
      <c r="CD100">
        <f t="shared" si="7"/>
        <v>18.909842000000001</v>
      </c>
      <c r="CE100">
        <f t="shared" si="7"/>
        <v>16.554136</v>
      </c>
      <c r="CF100">
        <f t="shared" si="7"/>
        <v>16.678550000000001</v>
      </c>
      <c r="CG100">
        <f t="shared" si="7"/>
        <v>16.493901999999999</v>
      </c>
      <c r="CH100">
        <f t="shared" si="7"/>
        <v>18.801486000000001</v>
      </c>
      <c r="CI100">
        <f t="shared" si="7"/>
        <v>16.341163999999999</v>
      </c>
      <c r="CJ100">
        <f t="shared" si="7"/>
        <v>13.968144000000001</v>
      </c>
      <c r="CK100">
        <f t="shared" si="7"/>
        <v>13.675034400000001</v>
      </c>
      <c r="CL100">
        <f t="shared" si="7"/>
        <v>12.956020000000001</v>
      </c>
      <c r="CM100">
        <f t="shared" si="7"/>
        <v>12.3410872</v>
      </c>
      <c r="CN100">
        <f t="shared" si="7"/>
        <v>13.832048</v>
      </c>
      <c r="CO100">
        <f t="shared" si="7"/>
        <v>13.5314078</v>
      </c>
      <c r="CP100">
        <f t="shared" si="7"/>
        <v>11.882987600000002</v>
      </c>
      <c r="CQ100">
        <f t="shared" si="7"/>
        <v>11.594329800000001</v>
      </c>
      <c r="CR100">
        <f t="shared" si="7"/>
        <v>11.0113102</v>
      </c>
      <c r="CS100">
        <f t="shared" si="7"/>
        <v>8.6122715999999997</v>
      </c>
      <c r="CT100">
        <f t="shared" si="7"/>
        <v>6.2009133999999992</v>
      </c>
      <c r="CU100">
        <f t="shared" ref="CU100:DZ100" si="8">AVERAGE(CU2:CU23)</f>
        <v>6.2606390000000003</v>
      </c>
      <c r="CV100">
        <f t="shared" si="8"/>
        <v>6.2991362000000004</v>
      </c>
      <c r="CW100">
        <f t="shared" si="8"/>
        <v>6.6871259999999992</v>
      </c>
      <c r="CX100">
        <f t="shared" si="8"/>
        <v>4.6652778000000001</v>
      </c>
      <c r="CY100">
        <f t="shared" si="8"/>
        <v>4.4102434000000006</v>
      </c>
      <c r="CZ100">
        <f t="shared" si="8"/>
        <v>4.4536686000000003</v>
      </c>
      <c r="DA100">
        <f t="shared" si="8"/>
        <v>3.8674849999999998</v>
      </c>
      <c r="DB100">
        <f t="shared" si="8"/>
        <v>2.0532163999999997</v>
      </c>
      <c r="DC100">
        <f t="shared" si="8"/>
        <v>1.4344018000000001</v>
      </c>
      <c r="DD100">
        <f t="shared" si="8"/>
        <v>1.3017748833333334</v>
      </c>
      <c r="DE100">
        <f t="shared" si="8"/>
        <v>1.1002813833333334</v>
      </c>
      <c r="DF100">
        <f t="shared" si="8"/>
        <v>1.2071332833333333</v>
      </c>
      <c r="DG100">
        <f t="shared" si="8"/>
        <v>1.3828449</v>
      </c>
      <c r="DH100">
        <f t="shared" si="8"/>
        <v>1.3401584499999999</v>
      </c>
      <c r="DI100">
        <f t="shared" si="8"/>
        <v>1.3010924166666666</v>
      </c>
      <c r="DJ100">
        <f t="shared" si="8"/>
        <v>1.5648226666666665</v>
      </c>
      <c r="DK100">
        <f t="shared" si="8"/>
        <v>1.3697685333333336</v>
      </c>
      <c r="DL100">
        <f t="shared" si="8"/>
        <v>1.0872493999999999</v>
      </c>
      <c r="DM100">
        <f t="shared" si="8"/>
        <v>1.2402515166666668</v>
      </c>
      <c r="DN100">
        <f t="shared" si="8"/>
        <v>1.3089774599999999</v>
      </c>
      <c r="DO100">
        <f t="shared" si="8"/>
        <v>1.22088164</v>
      </c>
      <c r="DP100">
        <f t="shared" si="8"/>
        <v>1.1483245600000003</v>
      </c>
      <c r="DQ100">
        <f t="shared" si="8"/>
        <v>1.2179860200000001</v>
      </c>
      <c r="DR100">
        <f t="shared" si="8"/>
        <v>1.3499342000000001</v>
      </c>
      <c r="DS100">
        <f t="shared" si="8"/>
        <v>1.3557095000000001</v>
      </c>
      <c r="DT100">
        <f t="shared" si="8"/>
        <v>1.4223675</v>
      </c>
      <c r="DU100">
        <f t="shared" si="8"/>
        <v>1.5731335</v>
      </c>
      <c r="DV100">
        <f t="shared" si="8"/>
        <v>1.63126075</v>
      </c>
      <c r="DW100">
        <f t="shared" si="8"/>
        <v>1.7272417500000001</v>
      </c>
      <c r="DX100">
        <f t="shared" si="8"/>
        <v>1.9158920000000002</v>
      </c>
      <c r="DY100">
        <f t="shared" si="8"/>
        <v>1.5692626666666667</v>
      </c>
      <c r="DZ100">
        <f t="shared" si="8"/>
        <v>1.4202409999999999</v>
      </c>
      <c r="EA100">
        <f t="shared" ref="EA100:EL100" si="9">AVERAGE(EA2:EA23)</f>
        <v>1.9243820000000003</v>
      </c>
      <c r="EB100">
        <f t="shared" si="9"/>
        <v>1.8743179999999999</v>
      </c>
      <c r="EC100">
        <f t="shared" si="9"/>
        <v>2.0074364999999998</v>
      </c>
      <c r="ED100">
        <f t="shared" si="9"/>
        <v>2.0011285000000001</v>
      </c>
      <c r="EE100">
        <f t="shared" si="9"/>
        <v>2.1722420000000002</v>
      </c>
      <c r="EF100">
        <f t="shared" si="9"/>
        <v>2.1219729999999997</v>
      </c>
      <c r="EG100">
        <f t="shared" si="9"/>
        <v>1.6071285</v>
      </c>
      <c r="EH100">
        <f t="shared" si="9"/>
        <v>1.9274199999999999</v>
      </c>
      <c r="EI100">
        <f t="shared" si="9"/>
        <v>1.927073</v>
      </c>
      <c r="EJ100">
        <f t="shared" si="9"/>
        <v>1.7341009999999999</v>
      </c>
      <c r="EK100">
        <f t="shared" si="9"/>
        <v>2.1974749999999998</v>
      </c>
      <c r="EL100">
        <f t="shared" si="9"/>
        <v>2.5026709999999999</v>
      </c>
    </row>
    <row r="101" spans="1:147" x14ac:dyDescent="0.25">
      <c r="B101" t="s">
        <v>11</v>
      </c>
      <c r="C101">
        <f t="shared" ref="C101:AH101" si="10">AVERAGE(C26:C48)</f>
        <v>26.094919999999998</v>
      </c>
      <c r="D101">
        <f t="shared" si="10"/>
        <v>27.20851</v>
      </c>
      <c r="E101">
        <f t="shared" si="10"/>
        <v>26.137920000000001</v>
      </c>
      <c r="F101">
        <f t="shared" si="10"/>
        <v>26.85886</v>
      </c>
      <c r="G101">
        <f t="shared" si="10"/>
        <v>27.45298</v>
      </c>
      <c r="H101">
        <f t="shared" si="10"/>
        <v>27.199235000000002</v>
      </c>
      <c r="I101">
        <f t="shared" si="10"/>
        <v>27.800879999999999</v>
      </c>
      <c r="J101">
        <f t="shared" si="10"/>
        <v>27.817605</v>
      </c>
      <c r="K101">
        <f t="shared" si="10"/>
        <v>33.253585000000001</v>
      </c>
      <c r="L101">
        <f t="shared" si="10"/>
        <v>33.845624999999998</v>
      </c>
      <c r="M101">
        <f t="shared" si="10"/>
        <v>32.253843333333329</v>
      </c>
      <c r="N101">
        <f t="shared" si="10"/>
        <v>31.47902666666667</v>
      </c>
      <c r="O101">
        <f t="shared" si="10"/>
        <v>31.090786666666663</v>
      </c>
      <c r="P101">
        <f t="shared" si="10"/>
        <v>31.243843333333334</v>
      </c>
      <c r="Q101">
        <f t="shared" si="10"/>
        <v>30.279346666666665</v>
      </c>
      <c r="R101">
        <f t="shared" si="10"/>
        <v>34.693724999999993</v>
      </c>
      <c r="S101">
        <f t="shared" si="10"/>
        <v>32.2416725</v>
      </c>
      <c r="T101">
        <f t="shared" si="10"/>
        <v>33.018432500000003</v>
      </c>
      <c r="U101">
        <f t="shared" si="10"/>
        <v>32.482997499999996</v>
      </c>
      <c r="V101">
        <f t="shared" si="10"/>
        <v>34.129329999999996</v>
      </c>
      <c r="W101">
        <f t="shared" si="10"/>
        <v>33.629112000000006</v>
      </c>
      <c r="X101">
        <f t="shared" si="10"/>
        <v>33.526298000000004</v>
      </c>
      <c r="Y101">
        <f t="shared" si="10"/>
        <v>35.922840000000001</v>
      </c>
      <c r="Z101">
        <f t="shared" si="10"/>
        <v>36.781060000000004</v>
      </c>
      <c r="AA101">
        <f t="shared" si="10"/>
        <v>34.928848000000002</v>
      </c>
      <c r="AB101">
        <f t="shared" si="10"/>
        <v>34.566085000000001</v>
      </c>
      <c r="AC101">
        <f t="shared" si="10"/>
        <v>34.563933333333338</v>
      </c>
      <c r="AD101">
        <f t="shared" si="10"/>
        <v>33.635436666666671</v>
      </c>
      <c r="AE101">
        <f t="shared" si="10"/>
        <v>35.230011666666663</v>
      </c>
      <c r="AF101">
        <f t="shared" si="10"/>
        <v>37.774193333333336</v>
      </c>
      <c r="AG101">
        <f t="shared" si="10"/>
        <v>38.151364999999991</v>
      </c>
      <c r="AH101">
        <f t="shared" si="10"/>
        <v>39.293243333333336</v>
      </c>
      <c r="AI101">
        <f t="shared" ref="AI101:BN101" si="11">AVERAGE(AI26:AI48)</f>
        <v>39.449171666666665</v>
      </c>
      <c r="AJ101">
        <f t="shared" si="11"/>
        <v>37.744036666666666</v>
      </c>
      <c r="AK101">
        <f t="shared" si="11"/>
        <v>35.980143333333331</v>
      </c>
      <c r="AL101">
        <f t="shared" si="11"/>
        <v>35.109681666666667</v>
      </c>
      <c r="AM101">
        <f t="shared" si="11"/>
        <v>34.199535000000004</v>
      </c>
      <c r="AN101">
        <f t="shared" si="11"/>
        <v>33.901481666666669</v>
      </c>
      <c r="AO101">
        <f t="shared" si="11"/>
        <v>31.316058333333331</v>
      </c>
      <c r="AP101">
        <f t="shared" si="11"/>
        <v>30.171828333333334</v>
      </c>
      <c r="AQ101">
        <f t="shared" si="11"/>
        <v>29.087168333333334</v>
      </c>
      <c r="AR101">
        <f t="shared" si="11"/>
        <v>31.66185333333334</v>
      </c>
      <c r="AS101">
        <f t="shared" si="11"/>
        <v>32.766801666666666</v>
      </c>
      <c r="AT101">
        <f t="shared" si="11"/>
        <v>32.789261666666668</v>
      </c>
      <c r="AU101">
        <f t="shared" si="11"/>
        <v>32.871305</v>
      </c>
      <c r="AV101">
        <f t="shared" si="11"/>
        <v>33.211401666666667</v>
      </c>
      <c r="AW101">
        <f t="shared" si="11"/>
        <v>33.513056666666671</v>
      </c>
      <c r="AX101">
        <f t="shared" si="11"/>
        <v>32.967681666666671</v>
      </c>
      <c r="AY101">
        <f t="shared" si="11"/>
        <v>31.244725000000003</v>
      </c>
      <c r="AZ101">
        <f t="shared" si="11"/>
        <v>31.359328333333334</v>
      </c>
      <c r="BA101">
        <f t="shared" si="11"/>
        <v>31.65510333333334</v>
      </c>
      <c r="BB101">
        <f t="shared" si="11"/>
        <v>32.70238333333333</v>
      </c>
      <c r="BC101">
        <f t="shared" si="11"/>
        <v>30.820583333333335</v>
      </c>
      <c r="BD101">
        <f t="shared" si="11"/>
        <v>31.164886666666664</v>
      </c>
      <c r="BE101">
        <f t="shared" si="11"/>
        <v>29.821123333333333</v>
      </c>
      <c r="BF101">
        <f t="shared" si="11"/>
        <v>30.510666666666669</v>
      </c>
      <c r="BG101">
        <f t="shared" si="11"/>
        <v>31.854603333333333</v>
      </c>
      <c r="BH101">
        <f t="shared" si="11"/>
        <v>32.208559999999999</v>
      </c>
      <c r="BI101">
        <f t="shared" si="11"/>
        <v>33.749878333333335</v>
      </c>
      <c r="BJ101">
        <f t="shared" si="11"/>
        <v>34.598718333333331</v>
      </c>
      <c r="BK101">
        <f t="shared" si="11"/>
        <v>32.480168333333332</v>
      </c>
      <c r="BL101">
        <f t="shared" si="11"/>
        <v>33.024181666666664</v>
      </c>
      <c r="BM101">
        <f t="shared" si="11"/>
        <v>33.701630000000002</v>
      </c>
      <c r="BN101">
        <f t="shared" si="11"/>
        <v>33.837521666666667</v>
      </c>
      <c r="BO101">
        <f t="shared" ref="BO101:CT101" si="12">AVERAGE(BO26:BO48)</f>
        <v>33.135809999999999</v>
      </c>
      <c r="BP101">
        <f t="shared" si="12"/>
        <v>32.641931666666665</v>
      </c>
      <c r="BQ101">
        <f t="shared" si="12"/>
        <v>32.508960000000002</v>
      </c>
      <c r="BR101">
        <f t="shared" si="12"/>
        <v>32.099441666666664</v>
      </c>
      <c r="BS101">
        <f t="shared" si="12"/>
        <v>31.125805</v>
      </c>
      <c r="BT101">
        <f t="shared" si="12"/>
        <v>32.172150000000002</v>
      </c>
      <c r="BU101">
        <f t="shared" si="12"/>
        <v>32.352340000000005</v>
      </c>
      <c r="BV101">
        <f t="shared" si="12"/>
        <v>33.101279999999996</v>
      </c>
      <c r="BW101">
        <f t="shared" si="12"/>
        <v>32.734605000000002</v>
      </c>
      <c r="BX101">
        <f t="shared" si="12"/>
        <v>25.176739999999999</v>
      </c>
      <c r="BY101">
        <f t="shared" si="12"/>
        <v>26.908806666666663</v>
      </c>
      <c r="BZ101">
        <f t="shared" si="12"/>
        <v>25.410659999999996</v>
      </c>
      <c r="CA101">
        <f t="shared" si="12"/>
        <v>22.386592</v>
      </c>
      <c r="CB101">
        <f t="shared" si="12"/>
        <v>19.195888</v>
      </c>
      <c r="CC101">
        <f t="shared" si="12"/>
        <v>16.112217999999999</v>
      </c>
      <c r="CD101">
        <f t="shared" si="12"/>
        <v>18.187304000000001</v>
      </c>
      <c r="CE101">
        <f t="shared" si="12"/>
        <v>15.606814400000001</v>
      </c>
      <c r="CF101">
        <f t="shared" si="12"/>
        <v>15.724110200000002</v>
      </c>
      <c r="CG101">
        <f t="shared" si="12"/>
        <v>15.550027</v>
      </c>
      <c r="CH101">
        <f t="shared" si="12"/>
        <v>17.725557999999999</v>
      </c>
      <c r="CI101">
        <f t="shared" si="12"/>
        <v>15.406029</v>
      </c>
      <c r="CJ101">
        <f t="shared" si="12"/>
        <v>12.668629199999998</v>
      </c>
      <c r="CK101">
        <f t="shared" si="12"/>
        <v>12.402788599999999</v>
      </c>
      <c r="CL101">
        <f t="shared" si="12"/>
        <v>11.750666800000001</v>
      </c>
      <c r="CM101">
        <f t="shared" si="12"/>
        <v>11.192945400000001</v>
      </c>
      <c r="CN101">
        <f t="shared" si="12"/>
        <v>12.5451932</v>
      </c>
      <c r="CO101">
        <f t="shared" si="12"/>
        <v>11.8866972</v>
      </c>
      <c r="CP101">
        <f t="shared" si="12"/>
        <v>10.438643000000001</v>
      </c>
      <c r="CQ101">
        <f t="shared" si="12"/>
        <v>10.1850696</v>
      </c>
      <c r="CR101">
        <f t="shared" si="12"/>
        <v>9.6729129999999994</v>
      </c>
      <c r="CS101">
        <f t="shared" si="12"/>
        <v>7.5654712000000002</v>
      </c>
      <c r="CT101">
        <f t="shared" si="12"/>
        <v>5.2423301999999996</v>
      </c>
      <c r="CU101">
        <f t="shared" ref="CU101:DZ101" si="13">AVERAGE(CU26:CU48)</f>
        <v>5.2928230000000003</v>
      </c>
      <c r="CV101">
        <f t="shared" si="13"/>
        <v>5.3253689999999994</v>
      </c>
      <c r="CW101">
        <f t="shared" si="13"/>
        <v>5.6533807999999999</v>
      </c>
      <c r="CX101">
        <f t="shared" si="13"/>
        <v>3.9440846000000001</v>
      </c>
      <c r="CY101">
        <f t="shared" si="13"/>
        <v>3.5154812</v>
      </c>
      <c r="CZ101">
        <f t="shared" si="13"/>
        <v>3.5500964000000002</v>
      </c>
      <c r="DA101">
        <f t="shared" si="13"/>
        <v>3.0828396000000007</v>
      </c>
      <c r="DB101">
        <f t="shared" si="13"/>
        <v>1.6366541999999999</v>
      </c>
      <c r="DC101">
        <f t="shared" si="13"/>
        <v>1.14338692</v>
      </c>
      <c r="DD101">
        <f t="shared" si="13"/>
        <v>1.0278535666666666</v>
      </c>
      <c r="DE101">
        <f t="shared" si="13"/>
        <v>0.86875890000000011</v>
      </c>
      <c r="DF101">
        <f t="shared" si="13"/>
        <v>0.95312658333333333</v>
      </c>
      <c r="DG101">
        <f t="shared" si="13"/>
        <v>1.0918647666666665</v>
      </c>
      <c r="DH101">
        <f t="shared" si="13"/>
        <v>1.0581606499999998</v>
      </c>
      <c r="DI101">
        <f t="shared" si="13"/>
        <v>0.98980129999999988</v>
      </c>
      <c r="DJ101">
        <f t="shared" si="13"/>
        <v>1.1904329833333334</v>
      </c>
      <c r="DK101">
        <f t="shared" si="13"/>
        <v>1.0420464</v>
      </c>
      <c r="DL101">
        <f t="shared" si="13"/>
        <v>0.82712103333333342</v>
      </c>
      <c r="DM101">
        <f t="shared" si="13"/>
        <v>0.94351681666666665</v>
      </c>
      <c r="DN101">
        <f t="shared" si="13"/>
        <v>0.99952138333333329</v>
      </c>
      <c r="DO101">
        <f t="shared" si="13"/>
        <v>0.93225233333333346</v>
      </c>
      <c r="DP101">
        <f t="shared" si="13"/>
        <v>0.87684873333333346</v>
      </c>
      <c r="DQ101">
        <f t="shared" si="13"/>
        <v>0.9300411999999999</v>
      </c>
      <c r="DR101">
        <f t="shared" si="13"/>
        <v>1.0307957999999999</v>
      </c>
      <c r="DS101">
        <f t="shared" si="13"/>
        <v>1.0311366999999998</v>
      </c>
      <c r="DT101">
        <f t="shared" si="13"/>
        <v>1.0818365000000001</v>
      </c>
      <c r="DU101">
        <f t="shared" si="13"/>
        <v>1.1965068999999999</v>
      </c>
      <c r="DV101">
        <f t="shared" si="13"/>
        <v>1.24071782</v>
      </c>
      <c r="DW101">
        <f t="shared" si="13"/>
        <v>1.31371974</v>
      </c>
      <c r="DX101">
        <f t="shared" si="13"/>
        <v>1.4390050000000001</v>
      </c>
      <c r="DY101">
        <f t="shared" si="13"/>
        <v>1.1786559249999999</v>
      </c>
      <c r="DZ101">
        <f t="shared" si="13"/>
        <v>1.0667272249999999</v>
      </c>
      <c r="EA101">
        <f t="shared" ref="EA101:EL101" si="14">AVERAGE(EA26:EA48)</f>
        <v>1.4453819999999999</v>
      </c>
      <c r="EB101">
        <f t="shared" si="14"/>
        <v>1.4077794999999997</v>
      </c>
      <c r="EC101">
        <f t="shared" si="14"/>
        <v>1.4463393333333334</v>
      </c>
      <c r="ED101">
        <f t="shared" si="14"/>
        <v>1.4417943333333334</v>
      </c>
      <c r="EE101">
        <f t="shared" si="14"/>
        <v>1.56508</v>
      </c>
      <c r="EF101">
        <f t="shared" si="14"/>
        <v>1.5288616666666666</v>
      </c>
      <c r="EG101">
        <f t="shared" si="14"/>
        <v>1.157921</v>
      </c>
      <c r="EH101">
        <f t="shared" si="14"/>
        <v>1.3127735</v>
      </c>
      <c r="EI101">
        <f t="shared" si="14"/>
        <v>1.3125374999999999</v>
      </c>
      <c r="EJ101">
        <f t="shared" si="14"/>
        <v>1.181103</v>
      </c>
      <c r="EK101">
        <f t="shared" si="14"/>
        <v>1.4967094999999999</v>
      </c>
      <c r="EL101">
        <f t="shared" si="14"/>
        <v>1.7045789999999998</v>
      </c>
    </row>
    <row r="102" spans="1:147" x14ac:dyDescent="0.25">
      <c r="B102" t="s">
        <v>20</v>
      </c>
      <c r="C102">
        <f>AVERAGE(C50:C72)</f>
        <v>26.425239999999999</v>
      </c>
      <c r="D102">
        <f t="shared" ref="D102:BO102" si="15">AVERAGE(D50:D72)</f>
        <v>27.55292</v>
      </c>
      <c r="E102">
        <f t="shared" si="15"/>
        <v>26.468779999999999</v>
      </c>
      <c r="F102">
        <f t="shared" si="15"/>
        <v>27.19885</v>
      </c>
      <c r="G102">
        <f t="shared" si="15"/>
        <v>27.80049</v>
      </c>
      <c r="H102">
        <f t="shared" si="15"/>
        <v>27.543525000000002</v>
      </c>
      <c r="I102">
        <f t="shared" si="15"/>
        <v>28.152785000000002</v>
      </c>
      <c r="J102">
        <f t="shared" si="15"/>
        <v>28.169730000000001</v>
      </c>
      <c r="K102">
        <f t="shared" si="15"/>
        <v>33.674515</v>
      </c>
      <c r="L102">
        <f t="shared" si="15"/>
        <v>34.274055000000004</v>
      </c>
      <c r="M102">
        <f t="shared" si="15"/>
        <v>32.687133333333328</v>
      </c>
      <c r="N102">
        <f t="shared" si="15"/>
        <v>31.901909999999997</v>
      </c>
      <c r="O102">
        <f t="shared" si="15"/>
        <v>31.508453333333332</v>
      </c>
      <c r="P102">
        <f t="shared" si="15"/>
        <v>31.663566666666668</v>
      </c>
      <c r="Q102">
        <f t="shared" si="15"/>
        <v>30.686109999999999</v>
      </c>
      <c r="R102">
        <f t="shared" si="15"/>
        <v>35.152777499999999</v>
      </c>
      <c r="S102">
        <f t="shared" si="15"/>
        <v>32.668275000000001</v>
      </c>
      <c r="T102">
        <f t="shared" si="15"/>
        <v>33.4553175</v>
      </c>
      <c r="U102">
        <f t="shared" si="15"/>
        <v>32.912797499999996</v>
      </c>
      <c r="V102">
        <f t="shared" si="15"/>
        <v>34.580912500000004</v>
      </c>
      <c r="W102">
        <f t="shared" si="15"/>
        <v>34.193130000000004</v>
      </c>
      <c r="X102">
        <f t="shared" si="15"/>
        <v>34.088595999999995</v>
      </c>
      <c r="Y102">
        <f t="shared" si="15"/>
        <v>36.525327999999995</v>
      </c>
      <c r="Z102">
        <f t="shared" si="15"/>
        <v>37.39794400000001</v>
      </c>
      <c r="AA102">
        <f t="shared" si="15"/>
        <v>35.514662000000001</v>
      </c>
      <c r="AB102">
        <f t="shared" si="15"/>
        <v>35.176548333333329</v>
      </c>
      <c r="AC102">
        <f t="shared" si="15"/>
        <v>35.174358333333338</v>
      </c>
      <c r="AD102">
        <f t="shared" si="15"/>
        <v>34.229460000000003</v>
      </c>
      <c r="AE102">
        <f t="shared" si="15"/>
        <v>35.852201666666666</v>
      </c>
      <c r="AF102">
        <f t="shared" si="15"/>
        <v>38.441313333333333</v>
      </c>
      <c r="AG102">
        <f t="shared" si="15"/>
        <v>38.404035</v>
      </c>
      <c r="AH102">
        <f t="shared" si="15"/>
        <v>39.542706666666668</v>
      </c>
      <c r="AI102">
        <f t="shared" si="15"/>
        <v>39.882384999999999</v>
      </c>
      <c r="AJ102">
        <f t="shared" si="15"/>
        <v>38.151041666666664</v>
      </c>
      <c r="AK102">
        <f t="shared" si="15"/>
        <v>36.361293333333343</v>
      </c>
      <c r="AL102">
        <f t="shared" si="15"/>
        <v>35.563658333333329</v>
      </c>
      <c r="AM102">
        <f t="shared" si="15"/>
        <v>34.635981666666673</v>
      </c>
      <c r="AN102">
        <f t="shared" si="15"/>
        <v>34.328551666666662</v>
      </c>
      <c r="AO102">
        <f t="shared" si="15"/>
        <v>31.705504999999999</v>
      </c>
      <c r="AP102">
        <f t="shared" si="15"/>
        <v>30.542363333333331</v>
      </c>
      <c r="AQ102">
        <f t="shared" si="15"/>
        <v>29.478776666666665</v>
      </c>
      <c r="AR102">
        <f t="shared" si="15"/>
        <v>32.083449999999999</v>
      </c>
      <c r="AS102">
        <f t="shared" si="15"/>
        <v>33.197906666666661</v>
      </c>
      <c r="AT102">
        <f t="shared" si="15"/>
        <v>33.21538833333333</v>
      </c>
      <c r="AU102">
        <f t="shared" si="15"/>
        <v>33.293298333333333</v>
      </c>
      <c r="AV102">
        <f t="shared" si="15"/>
        <v>33.773648333333334</v>
      </c>
      <c r="AW102">
        <f t="shared" si="15"/>
        <v>34.075133333333333</v>
      </c>
      <c r="AX102">
        <f t="shared" si="15"/>
        <v>33.515484999999998</v>
      </c>
      <c r="AY102">
        <f t="shared" si="15"/>
        <v>31.630596666666666</v>
      </c>
      <c r="AZ102">
        <f t="shared" si="15"/>
        <v>31.740673333333334</v>
      </c>
      <c r="BA102">
        <f t="shared" si="15"/>
        <v>32.047371666666663</v>
      </c>
      <c r="BB102">
        <f t="shared" si="15"/>
        <v>33.101543333333332</v>
      </c>
      <c r="BC102">
        <f t="shared" si="15"/>
        <v>31.190968333333334</v>
      </c>
      <c r="BD102">
        <f t="shared" si="15"/>
        <v>31.533978333333334</v>
      </c>
      <c r="BE102">
        <f t="shared" si="15"/>
        <v>30.169070000000001</v>
      </c>
      <c r="BF102">
        <f t="shared" si="15"/>
        <v>30.831895000000003</v>
      </c>
      <c r="BG102">
        <f t="shared" si="15"/>
        <v>32.184765000000006</v>
      </c>
      <c r="BH102">
        <f t="shared" si="15"/>
        <v>32.536968333333334</v>
      </c>
      <c r="BI102">
        <f t="shared" si="15"/>
        <v>34.088278333333342</v>
      </c>
      <c r="BJ102">
        <f t="shared" si="15"/>
        <v>34.939478333333334</v>
      </c>
      <c r="BK102">
        <f t="shared" si="15"/>
        <v>32.865503333333329</v>
      </c>
      <c r="BL102">
        <f t="shared" si="15"/>
        <v>33.410090000000004</v>
      </c>
      <c r="BM102">
        <f t="shared" si="15"/>
        <v>34.089216666666665</v>
      </c>
      <c r="BN102">
        <f t="shared" si="15"/>
        <v>34.22035833333333</v>
      </c>
      <c r="BO102">
        <f t="shared" si="15"/>
        <v>33.504750000000001</v>
      </c>
      <c r="BP102">
        <f t="shared" ref="BP102:DZ102" si="16">AVERAGE(BP50:BP72)</f>
        <v>33.159089999999999</v>
      </c>
      <c r="BQ102">
        <f t="shared" si="16"/>
        <v>32.991079999999997</v>
      </c>
      <c r="BR102">
        <f t="shared" si="16"/>
        <v>32.569101666666668</v>
      </c>
      <c r="BS102">
        <f t="shared" si="16"/>
        <v>31.575156666666661</v>
      </c>
      <c r="BT102">
        <f t="shared" si="16"/>
        <v>32.630735000000001</v>
      </c>
      <c r="BU102">
        <f t="shared" si="16"/>
        <v>32.961043333333329</v>
      </c>
      <c r="BV102">
        <f t="shared" si="16"/>
        <v>33.717766666666662</v>
      </c>
      <c r="BW102">
        <f t="shared" si="16"/>
        <v>33.337813333333337</v>
      </c>
      <c r="BX102">
        <f t="shared" si="16"/>
        <v>25.185361666666669</v>
      </c>
      <c r="BY102">
        <f t="shared" si="16"/>
        <v>25.530453333333337</v>
      </c>
      <c r="BZ102">
        <f t="shared" si="16"/>
        <v>22.232530000000001</v>
      </c>
      <c r="CA102">
        <f t="shared" si="16"/>
        <v>19.7712</v>
      </c>
      <c r="CB102">
        <f t="shared" si="16"/>
        <v>16.915067999999998</v>
      </c>
      <c r="CC102">
        <f t="shared" si="16"/>
        <v>13.948136000000002</v>
      </c>
      <c r="CD102">
        <f t="shared" si="16"/>
        <v>14.993592000000001</v>
      </c>
      <c r="CE102">
        <f t="shared" si="16"/>
        <v>13.551710199999999</v>
      </c>
      <c r="CF102">
        <f t="shared" si="16"/>
        <v>12.4146108</v>
      </c>
      <c r="CG102">
        <f t="shared" si="16"/>
        <v>12.0356466</v>
      </c>
      <c r="CH102">
        <f t="shared" si="16"/>
        <v>12.9081118</v>
      </c>
      <c r="CI102">
        <f t="shared" si="16"/>
        <v>12.085255200000001</v>
      </c>
      <c r="CJ102">
        <f t="shared" si="16"/>
        <v>11.328284199999999</v>
      </c>
      <c r="CK102">
        <f t="shared" si="16"/>
        <v>10.732836200000001</v>
      </c>
      <c r="CL102">
        <f t="shared" si="16"/>
        <v>10.1778464</v>
      </c>
      <c r="CM102">
        <f t="shared" si="16"/>
        <v>9.622125800000001</v>
      </c>
      <c r="CN102">
        <f t="shared" si="16"/>
        <v>10.637931200000001</v>
      </c>
      <c r="CO102">
        <f t="shared" si="16"/>
        <v>10.4308058</v>
      </c>
      <c r="CP102">
        <f t="shared" si="16"/>
        <v>9.4177811999999985</v>
      </c>
      <c r="CQ102">
        <f t="shared" si="16"/>
        <v>9.5234687999999998</v>
      </c>
      <c r="CR102">
        <f t="shared" si="16"/>
        <v>8.9908505999999999</v>
      </c>
      <c r="CS102">
        <f t="shared" si="16"/>
        <v>6.2245089999999994</v>
      </c>
      <c r="CT102">
        <f t="shared" si="16"/>
        <v>4.6865250000000005</v>
      </c>
      <c r="CU102">
        <f t="shared" si="16"/>
        <v>4.7614912</v>
      </c>
      <c r="CV102">
        <f t="shared" si="16"/>
        <v>4.7532055999999994</v>
      </c>
      <c r="CW102">
        <f t="shared" si="16"/>
        <v>5.0030692000000005</v>
      </c>
      <c r="CX102">
        <f t="shared" si="16"/>
        <v>3.4720126000000002</v>
      </c>
      <c r="CY102">
        <f t="shared" si="16"/>
        <v>3.0186660000000005</v>
      </c>
      <c r="CZ102">
        <f t="shared" si="16"/>
        <v>3.1059396000000001</v>
      </c>
      <c r="DA102">
        <f t="shared" si="16"/>
        <v>2.6580526</v>
      </c>
      <c r="DB102">
        <f t="shared" si="16"/>
        <v>1.4568657999999999</v>
      </c>
      <c r="DC102">
        <f t="shared" si="16"/>
        <v>1.0669387000000001</v>
      </c>
      <c r="DD102">
        <f t="shared" si="16"/>
        <v>0.92509516666666658</v>
      </c>
      <c r="DE102">
        <f t="shared" si="16"/>
        <v>0.87932678333333325</v>
      </c>
      <c r="DF102">
        <f t="shared" si="16"/>
        <v>0.96393183333333343</v>
      </c>
      <c r="DG102">
        <f t="shared" si="16"/>
        <v>1.0605502</v>
      </c>
      <c r="DH102">
        <f t="shared" si="16"/>
        <v>1.0169372166666666</v>
      </c>
      <c r="DI102">
        <f t="shared" si="16"/>
        <v>0.96955841666666664</v>
      </c>
      <c r="DJ102">
        <f t="shared" si="16"/>
        <v>1.1169637666666667</v>
      </c>
      <c r="DK102">
        <f t="shared" si="16"/>
        <v>0.97700928333333315</v>
      </c>
      <c r="DL102">
        <f t="shared" si="16"/>
        <v>0.76228191666666667</v>
      </c>
      <c r="DM102">
        <f t="shared" si="16"/>
        <v>0.82602200000000003</v>
      </c>
      <c r="DN102">
        <f t="shared" si="16"/>
        <v>0.8612175833333332</v>
      </c>
      <c r="DO102">
        <f t="shared" si="16"/>
        <v>0.79850148333333326</v>
      </c>
      <c r="DP102">
        <f t="shared" si="16"/>
        <v>0.7459098833333333</v>
      </c>
      <c r="DQ102">
        <f t="shared" si="16"/>
        <v>0.76775623333333343</v>
      </c>
      <c r="DR102">
        <f t="shared" si="16"/>
        <v>0.83744193333333339</v>
      </c>
      <c r="DS102">
        <f t="shared" si="16"/>
        <v>0.82206835999999994</v>
      </c>
      <c r="DT102">
        <f t="shared" si="16"/>
        <v>0.83494517999999984</v>
      </c>
      <c r="DU102">
        <f t="shared" si="16"/>
        <v>0.93271826000000002</v>
      </c>
      <c r="DV102">
        <f t="shared" si="16"/>
        <v>0.91713249999999991</v>
      </c>
      <c r="DW102">
        <f t="shared" si="16"/>
        <v>0.92270816000000022</v>
      </c>
      <c r="DX102">
        <f t="shared" si="16"/>
        <v>0.80912375000000003</v>
      </c>
      <c r="DY102">
        <f t="shared" si="16"/>
        <v>0.74652782500000003</v>
      </c>
      <c r="DZ102">
        <f t="shared" si="16"/>
        <v>0.71926784999999993</v>
      </c>
      <c r="EA102">
        <f t="shared" ref="EA102:EL102" si="17">AVERAGE(EA50:EA72)</f>
        <v>0.88671527500000002</v>
      </c>
      <c r="EB102">
        <f t="shared" si="17"/>
        <v>0.89856827500000003</v>
      </c>
      <c r="EC102">
        <f t="shared" si="17"/>
        <v>0.92400593333333336</v>
      </c>
      <c r="ED102">
        <f t="shared" si="17"/>
        <v>0.82050616666666665</v>
      </c>
      <c r="EE102">
        <f t="shared" si="17"/>
        <v>0.9520780333333333</v>
      </c>
      <c r="EF102">
        <f t="shared" si="17"/>
        <v>0.91854030000000009</v>
      </c>
      <c r="EG102">
        <f t="shared" si="17"/>
        <v>0.70786793333333342</v>
      </c>
      <c r="EH102">
        <f t="shared" si="17"/>
        <v>0.78186700000000009</v>
      </c>
      <c r="EI102">
        <f t="shared" si="17"/>
        <v>0.77267079999999999</v>
      </c>
      <c r="EJ102">
        <f t="shared" si="17"/>
        <v>0.69255290000000003</v>
      </c>
      <c r="EK102">
        <f t="shared" si="17"/>
        <v>0.67851210000000006</v>
      </c>
      <c r="EL102">
        <f t="shared" si="17"/>
        <v>0.82517430000000003</v>
      </c>
    </row>
    <row r="103" spans="1:147" x14ac:dyDescent="0.25">
      <c r="B103" t="s">
        <v>21</v>
      </c>
      <c r="C103">
        <f>AVERAGE(C74:C96)</f>
        <v>26.094919999999998</v>
      </c>
      <c r="D103">
        <f t="shared" ref="D103:BO103" si="18">AVERAGE(D74:D96)</f>
        <v>27.20851</v>
      </c>
      <c r="E103">
        <f t="shared" si="18"/>
        <v>26.137920000000001</v>
      </c>
      <c r="F103">
        <f t="shared" si="18"/>
        <v>26.85886</v>
      </c>
      <c r="G103">
        <f t="shared" si="18"/>
        <v>27.45298</v>
      </c>
      <c r="H103">
        <f t="shared" si="18"/>
        <v>27.199235000000002</v>
      </c>
      <c r="I103">
        <f t="shared" si="18"/>
        <v>27.800879999999999</v>
      </c>
      <c r="J103">
        <f t="shared" si="18"/>
        <v>27.817605</v>
      </c>
      <c r="K103">
        <f t="shared" si="18"/>
        <v>33.253585000000001</v>
      </c>
      <c r="L103">
        <f t="shared" si="18"/>
        <v>33.845624999999998</v>
      </c>
      <c r="M103">
        <f t="shared" si="18"/>
        <v>32.253843333333329</v>
      </c>
      <c r="N103">
        <f t="shared" si="18"/>
        <v>31.47902666666667</v>
      </c>
      <c r="O103">
        <f t="shared" si="18"/>
        <v>31.090786666666663</v>
      </c>
      <c r="P103">
        <f t="shared" si="18"/>
        <v>31.243843333333334</v>
      </c>
      <c r="Q103">
        <f t="shared" si="18"/>
        <v>30.279346666666665</v>
      </c>
      <c r="R103">
        <f t="shared" si="18"/>
        <v>34.693724999999993</v>
      </c>
      <c r="S103">
        <f t="shared" si="18"/>
        <v>32.2416725</v>
      </c>
      <c r="T103">
        <f t="shared" si="18"/>
        <v>33.018432500000003</v>
      </c>
      <c r="U103">
        <f t="shared" si="18"/>
        <v>32.482997499999996</v>
      </c>
      <c r="V103">
        <f t="shared" si="18"/>
        <v>34.129329999999996</v>
      </c>
      <c r="W103">
        <f t="shared" si="18"/>
        <v>33.629112000000006</v>
      </c>
      <c r="X103">
        <f t="shared" si="18"/>
        <v>33.526298000000004</v>
      </c>
      <c r="Y103">
        <f t="shared" si="18"/>
        <v>35.922840000000001</v>
      </c>
      <c r="Z103">
        <f t="shared" si="18"/>
        <v>36.781060000000004</v>
      </c>
      <c r="AA103">
        <f t="shared" si="18"/>
        <v>34.928848000000002</v>
      </c>
      <c r="AB103">
        <f t="shared" si="18"/>
        <v>34.566085000000001</v>
      </c>
      <c r="AC103">
        <f t="shared" si="18"/>
        <v>34.563933333333338</v>
      </c>
      <c r="AD103">
        <f t="shared" si="18"/>
        <v>33.635436666666671</v>
      </c>
      <c r="AE103">
        <f t="shared" si="18"/>
        <v>35.230011666666663</v>
      </c>
      <c r="AF103">
        <f t="shared" si="18"/>
        <v>37.774193333333336</v>
      </c>
      <c r="AG103">
        <f t="shared" si="18"/>
        <v>37.510421666666666</v>
      </c>
      <c r="AH103">
        <f t="shared" si="18"/>
        <v>38.622599999999998</v>
      </c>
      <c r="AI103">
        <f t="shared" si="18"/>
        <v>38.954376666666668</v>
      </c>
      <c r="AJ103">
        <f t="shared" si="18"/>
        <v>37.263316666666668</v>
      </c>
      <c r="AK103">
        <f t="shared" si="18"/>
        <v>35.515215000000005</v>
      </c>
      <c r="AL103">
        <f t="shared" si="18"/>
        <v>34.656205</v>
      </c>
      <c r="AM103">
        <f t="shared" si="18"/>
        <v>33.752201666666664</v>
      </c>
      <c r="AN103">
        <f t="shared" si="18"/>
        <v>33.452615000000002</v>
      </c>
      <c r="AO103">
        <f t="shared" si="18"/>
        <v>30.89649833333333</v>
      </c>
      <c r="AP103">
        <f t="shared" si="18"/>
        <v>29.763036666666665</v>
      </c>
      <c r="AQ103">
        <f t="shared" si="18"/>
        <v>28.69713333333333</v>
      </c>
      <c r="AR103">
        <f t="shared" si="18"/>
        <v>31.232743333333335</v>
      </c>
      <c r="AS103">
        <f t="shared" si="18"/>
        <v>32.317648333333331</v>
      </c>
      <c r="AT103">
        <f t="shared" si="18"/>
        <v>32.334668333333333</v>
      </c>
      <c r="AU103">
        <f t="shared" si="18"/>
        <v>32.410511666666672</v>
      </c>
      <c r="AV103">
        <f t="shared" si="18"/>
        <v>32.755438333333331</v>
      </c>
      <c r="AW103">
        <f t="shared" si="18"/>
        <v>33.047834999999999</v>
      </c>
      <c r="AX103">
        <f t="shared" si="18"/>
        <v>32.505056666666668</v>
      </c>
      <c r="AY103">
        <f t="shared" si="18"/>
        <v>30.676990000000004</v>
      </c>
      <c r="AZ103">
        <f t="shared" si="18"/>
        <v>30.783751666666671</v>
      </c>
      <c r="BA103">
        <f t="shared" si="18"/>
        <v>31.086791666666667</v>
      </c>
      <c r="BB103">
        <f t="shared" si="18"/>
        <v>32.109365000000004</v>
      </c>
      <c r="BC103">
        <f t="shared" si="18"/>
        <v>30.256058333333332</v>
      </c>
      <c r="BD103">
        <f t="shared" si="18"/>
        <v>30.588791666666665</v>
      </c>
      <c r="BE103">
        <f t="shared" si="18"/>
        <v>29.264791666666667</v>
      </c>
      <c r="BF103">
        <f t="shared" si="18"/>
        <v>29.958680000000001</v>
      </c>
      <c r="BG103">
        <f t="shared" si="18"/>
        <v>31.273229999999998</v>
      </c>
      <c r="BH103">
        <f t="shared" si="18"/>
        <v>31.615458333333333</v>
      </c>
      <c r="BI103">
        <f t="shared" si="18"/>
        <v>33.12283</v>
      </c>
      <c r="BJ103">
        <f t="shared" si="18"/>
        <v>33.949925</v>
      </c>
      <c r="BK103">
        <f t="shared" si="18"/>
        <v>31.892611666666664</v>
      </c>
      <c r="BL103">
        <f t="shared" si="18"/>
        <v>32.421081666666666</v>
      </c>
      <c r="BM103">
        <f t="shared" si="18"/>
        <v>33.080099999999995</v>
      </c>
      <c r="BN103">
        <f t="shared" si="18"/>
        <v>33.207360000000001</v>
      </c>
      <c r="BO103">
        <f t="shared" si="18"/>
        <v>32.512933333333329</v>
      </c>
      <c r="BP103">
        <f t="shared" ref="BP103:DZ103" si="19">AVERAGE(BP74:BP96)</f>
        <v>32.047483333333332</v>
      </c>
      <c r="BQ103">
        <f t="shared" si="19"/>
        <v>31.885106666666669</v>
      </c>
      <c r="BR103">
        <f t="shared" si="19"/>
        <v>31.477271666666663</v>
      </c>
      <c r="BS103">
        <f t="shared" si="19"/>
        <v>30.516653333333334</v>
      </c>
      <c r="BT103">
        <f t="shared" si="19"/>
        <v>31.536843333333337</v>
      </c>
      <c r="BU103">
        <f t="shared" si="19"/>
        <v>31.731556666666663</v>
      </c>
      <c r="BV103">
        <f t="shared" si="19"/>
        <v>32.460051666666665</v>
      </c>
      <c r="BW103">
        <f t="shared" si="19"/>
        <v>32.094271666666664</v>
      </c>
      <c r="BX103">
        <f t="shared" si="19"/>
        <v>24.350754999999996</v>
      </c>
      <c r="BY103">
        <f t="shared" si="19"/>
        <v>24.70636</v>
      </c>
      <c r="BZ103">
        <f t="shared" si="19"/>
        <v>21.527654000000002</v>
      </c>
      <c r="CA103">
        <f t="shared" si="19"/>
        <v>19.130922000000002</v>
      </c>
      <c r="CB103">
        <f t="shared" si="19"/>
        <v>16.385622000000001</v>
      </c>
      <c r="CC103">
        <f t="shared" si="19"/>
        <v>13.513857999999999</v>
      </c>
      <c r="CD103">
        <f t="shared" si="19"/>
        <v>14.530550000000002</v>
      </c>
      <c r="CE103">
        <f t="shared" si="19"/>
        <v>12.8939962</v>
      </c>
      <c r="CF103">
        <f t="shared" si="19"/>
        <v>11.8271348</v>
      </c>
      <c r="CG103">
        <f t="shared" si="19"/>
        <v>11.466455</v>
      </c>
      <c r="CH103">
        <f t="shared" si="19"/>
        <v>12.309785600000001</v>
      </c>
      <c r="CI103">
        <f t="shared" si="19"/>
        <v>11.492440200000001</v>
      </c>
      <c r="CJ103">
        <f t="shared" si="19"/>
        <v>10.380539200000001</v>
      </c>
      <c r="CK103">
        <f t="shared" si="19"/>
        <v>9.8371016000000004</v>
      </c>
      <c r="CL103">
        <f t="shared" si="19"/>
        <v>9.3293040000000005</v>
      </c>
      <c r="CM103">
        <f t="shared" si="19"/>
        <v>8.8214235999999993</v>
      </c>
      <c r="CN103">
        <f t="shared" si="19"/>
        <v>9.7571013999999998</v>
      </c>
      <c r="CO103">
        <f t="shared" si="19"/>
        <v>9.2560362000000005</v>
      </c>
      <c r="CP103">
        <f t="shared" si="19"/>
        <v>8.3280893999999996</v>
      </c>
      <c r="CQ103">
        <f t="shared" si="19"/>
        <v>8.4161409999999997</v>
      </c>
      <c r="CR103">
        <f t="shared" si="19"/>
        <v>7.9488324000000006</v>
      </c>
      <c r="CS103">
        <f t="shared" si="19"/>
        <v>5.5678035999999995</v>
      </c>
      <c r="CT103">
        <f t="shared" si="19"/>
        <v>4.0494879999999993</v>
      </c>
      <c r="CU103">
        <f t="shared" si="19"/>
        <v>4.0919678000000008</v>
      </c>
      <c r="CV103">
        <f t="shared" si="19"/>
        <v>4.0976721999999999</v>
      </c>
      <c r="CW103">
        <f t="shared" si="19"/>
        <v>4.3096757999999999</v>
      </c>
      <c r="CX103">
        <f t="shared" si="19"/>
        <v>2.9964877999999997</v>
      </c>
      <c r="CY103">
        <f t="shared" si="19"/>
        <v>2.5195732000000008</v>
      </c>
      <c r="CZ103">
        <f t="shared" si="19"/>
        <v>2.5616952</v>
      </c>
      <c r="DA103">
        <f t="shared" si="19"/>
        <v>2.201209</v>
      </c>
      <c r="DB103">
        <f t="shared" si="19"/>
        <v>1.1788073999999999</v>
      </c>
      <c r="DC103">
        <f t="shared" si="19"/>
        <v>0.87556646000000016</v>
      </c>
      <c r="DD103">
        <f t="shared" si="19"/>
        <v>0.75352995</v>
      </c>
      <c r="DE103">
        <f t="shared" si="19"/>
        <v>0.71494671666666676</v>
      </c>
      <c r="DF103">
        <f t="shared" si="19"/>
        <v>0.78907331666666669</v>
      </c>
      <c r="DG103">
        <f t="shared" si="19"/>
        <v>0.87587866666666658</v>
      </c>
      <c r="DH103">
        <f t="shared" si="19"/>
        <v>0.84054076666666677</v>
      </c>
      <c r="DI103">
        <f t="shared" si="19"/>
        <v>0.78249176666666675</v>
      </c>
      <c r="DJ103">
        <f t="shared" si="19"/>
        <v>0.89819716666666671</v>
      </c>
      <c r="DK103">
        <f t="shared" si="19"/>
        <v>0.78624768333333339</v>
      </c>
      <c r="DL103">
        <f t="shared" si="19"/>
        <v>0.62004360000000003</v>
      </c>
      <c r="DM103">
        <f t="shared" si="19"/>
        <v>0.66799076666666657</v>
      </c>
      <c r="DN103">
        <f t="shared" si="19"/>
        <v>0.69063119999999989</v>
      </c>
      <c r="DO103">
        <f t="shared" si="19"/>
        <v>0.64102456666666663</v>
      </c>
      <c r="DP103">
        <f t="shared" si="19"/>
        <v>0.59959676666666673</v>
      </c>
      <c r="DQ103">
        <f t="shared" si="19"/>
        <v>0.62148193333333335</v>
      </c>
      <c r="DR103">
        <f t="shared" si="19"/>
        <v>0.67763545000000003</v>
      </c>
      <c r="DS103">
        <f t="shared" si="19"/>
        <v>0.65858437999999997</v>
      </c>
      <c r="DT103">
        <f t="shared" si="19"/>
        <v>0.67000837999999996</v>
      </c>
      <c r="DU103">
        <f t="shared" si="19"/>
        <v>0.74307908</v>
      </c>
      <c r="DV103">
        <f t="shared" si="19"/>
        <v>0.73888737999999987</v>
      </c>
      <c r="DW103">
        <f t="shared" si="19"/>
        <v>0.7562796799999999</v>
      </c>
      <c r="DX103">
        <f t="shared" si="19"/>
        <v>0.67402030000000002</v>
      </c>
      <c r="DY103">
        <f t="shared" si="19"/>
        <v>0.61181032499999999</v>
      </c>
      <c r="DZ103">
        <f t="shared" si="19"/>
        <v>0.5820921</v>
      </c>
      <c r="EA103">
        <f t="shared" ref="EA103:EL103" si="20">AVERAGE(EA74:EA96)</f>
        <v>0.71108425000000008</v>
      </c>
      <c r="EB103">
        <f t="shared" si="20"/>
        <v>0.71364989999999995</v>
      </c>
      <c r="EC103">
        <f t="shared" si="20"/>
        <v>0.72179310000000008</v>
      </c>
      <c r="ED103">
        <f t="shared" si="20"/>
        <v>0.64568426666666667</v>
      </c>
      <c r="EE103">
        <f t="shared" si="20"/>
        <v>0.73735396666666675</v>
      </c>
      <c r="EF103">
        <f t="shared" si="20"/>
        <v>0.71114313333333323</v>
      </c>
      <c r="EG103">
        <f t="shared" si="20"/>
        <v>0.55265353333333334</v>
      </c>
      <c r="EH103">
        <f t="shared" si="20"/>
        <v>0.59500185000000005</v>
      </c>
      <c r="EI103">
        <f t="shared" si="20"/>
        <v>0.58802050000000006</v>
      </c>
      <c r="EJ103">
        <f t="shared" si="20"/>
        <v>0.52836125</v>
      </c>
      <c r="EK103">
        <f t="shared" si="20"/>
        <v>0.54979219999999995</v>
      </c>
      <c r="EL103">
        <f t="shared" si="20"/>
        <v>0.62905689999999992</v>
      </c>
    </row>
    <row r="104" spans="1:147" x14ac:dyDescent="0.25">
      <c r="C104">
        <f>(C100-C101)/C100</f>
        <v>1.2500170291736249E-2</v>
      </c>
      <c r="D104">
        <f t="shared" ref="D104:BO104" si="21">(D100-D101)/D100</f>
        <v>1.2499945559309136E-2</v>
      </c>
      <c r="E104">
        <f t="shared" si="21"/>
        <v>1.2500009445089564E-2</v>
      </c>
      <c r="F104">
        <f t="shared" si="21"/>
        <v>1.2500160852388989E-2</v>
      </c>
      <c r="G104">
        <f t="shared" si="21"/>
        <v>1.2500139386032396E-2</v>
      </c>
      <c r="H104">
        <f t="shared" si="21"/>
        <v>1.2499852506169811E-2</v>
      </c>
      <c r="I104">
        <f t="shared" si="21"/>
        <v>1.2499829057764698E-2</v>
      </c>
      <c r="J104">
        <f t="shared" si="21"/>
        <v>1.2500119809455075E-2</v>
      </c>
      <c r="K104">
        <f t="shared" si="21"/>
        <v>1.2499957311931544E-2</v>
      </c>
      <c r="L104">
        <f t="shared" si="21"/>
        <v>1.2500125824038207E-2</v>
      </c>
      <c r="M104">
        <f t="shared" si="21"/>
        <v>1.3255674505972776E-2</v>
      </c>
      <c r="N104">
        <f t="shared" si="21"/>
        <v>1.325573714342896E-2</v>
      </c>
      <c r="O104">
        <f t="shared" si="21"/>
        <v>1.3255701961886284E-2</v>
      </c>
      <c r="P104">
        <f t="shared" si="21"/>
        <v>1.3255718717727114E-2</v>
      </c>
      <c r="Q104">
        <f t="shared" si="21"/>
        <v>1.3255617389539894E-2</v>
      </c>
      <c r="R104">
        <f t="shared" si="21"/>
        <v>1.3058783192878731E-2</v>
      </c>
      <c r="S104">
        <f t="shared" si="21"/>
        <v>1.3058617267058065E-2</v>
      </c>
      <c r="T104">
        <f t="shared" si="21"/>
        <v>1.3058761137149473E-2</v>
      </c>
      <c r="U104">
        <f t="shared" si="21"/>
        <v>1.3058750171570807E-2</v>
      </c>
      <c r="V104">
        <f t="shared" si="21"/>
        <v>1.3058721339409645E-2</v>
      </c>
      <c r="W104">
        <f t="shared" si="21"/>
        <v>1.6495067868896388E-2</v>
      </c>
      <c r="X104">
        <f t="shared" si="21"/>
        <v>1.6495193876567733E-2</v>
      </c>
      <c r="Y104">
        <f t="shared" si="21"/>
        <v>1.649507432212502E-2</v>
      </c>
      <c r="Z104">
        <f t="shared" si="21"/>
        <v>1.6495131390110801E-2</v>
      </c>
      <c r="AA104">
        <f t="shared" si="21"/>
        <v>1.6494990153644123E-2</v>
      </c>
      <c r="AB104">
        <f t="shared" si="21"/>
        <v>1.7354270451681943E-2</v>
      </c>
      <c r="AC104">
        <f t="shared" si="21"/>
        <v>1.7354261141461217E-2</v>
      </c>
      <c r="AD104">
        <f t="shared" si="21"/>
        <v>1.7354154384361671E-2</v>
      </c>
      <c r="AE104">
        <f t="shared" si="21"/>
        <v>1.7354303810537812E-2</v>
      </c>
      <c r="AF104">
        <f t="shared" si="21"/>
        <v>1.7354245787995028E-2</v>
      </c>
      <c r="AG104">
        <f t="shared" si="21"/>
        <v>2.3268712930128443E-2</v>
      </c>
      <c r="AH104">
        <f t="shared" si="21"/>
        <v>2.326876104242007E-2</v>
      </c>
      <c r="AI104">
        <f t="shared" si="21"/>
        <v>2.3268808711618214E-2</v>
      </c>
      <c r="AJ104">
        <f t="shared" si="21"/>
        <v>2.3268724751119664E-2</v>
      </c>
      <c r="AK104">
        <f t="shared" si="21"/>
        <v>2.3268671666520573E-2</v>
      </c>
      <c r="AL104">
        <f t="shared" si="21"/>
        <v>2.5516065761840085E-2</v>
      </c>
      <c r="AM104">
        <f t="shared" si="21"/>
        <v>2.5516105939807021E-2</v>
      </c>
      <c r="AN104">
        <f t="shared" si="21"/>
        <v>2.5516039525334915E-2</v>
      </c>
      <c r="AO104">
        <f t="shared" si="21"/>
        <v>2.5516002930250945E-2</v>
      </c>
      <c r="AP104">
        <f t="shared" si="21"/>
        <v>2.5516023454885017E-2</v>
      </c>
      <c r="AQ104">
        <f t="shared" si="21"/>
        <v>2.6517241983268994E-2</v>
      </c>
      <c r="AR104">
        <f t="shared" si="21"/>
        <v>2.6517243384883572E-2</v>
      </c>
      <c r="AS104">
        <f t="shared" si="21"/>
        <v>2.6517244116333542E-2</v>
      </c>
      <c r="AT104">
        <f t="shared" si="21"/>
        <v>2.6517192076678971E-2</v>
      </c>
      <c r="AU104">
        <f t="shared" si="21"/>
        <v>2.651729336549645E-2</v>
      </c>
      <c r="AV104">
        <f t="shared" si="21"/>
        <v>3.0150315489601783E-2</v>
      </c>
      <c r="AW104">
        <f t="shared" si="21"/>
        <v>3.0150379058637867E-2</v>
      </c>
      <c r="AX104">
        <f t="shared" si="21"/>
        <v>3.0150268146859487E-2</v>
      </c>
      <c r="AY104">
        <f t="shared" si="21"/>
        <v>3.015029414170331E-2</v>
      </c>
      <c r="AZ104">
        <f t="shared" si="21"/>
        <v>3.0150361871557198E-2</v>
      </c>
      <c r="BA104">
        <f t="shared" si="21"/>
        <v>2.9975909078605013E-2</v>
      </c>
      <c r="BB104">
        <f t="shared" si="21"/>
        <v>2.997605421732185E-2</v>
      </c>
      <c r="BC104">
        <f t="shared" si="21"/>
        <v>2.9976169506515063E-2</v>
      </c>
      <c r="BD104">
        <f t="shared" si="21"/>
        <v>2.9976124118271896E-2</v>
      </c>
      <c r="BE104">
        <f t="shared" si="21"/>
        <v>2.9976195410906344E-2</v>
      </c>
      <c r="BF104">
        <f t="shared" si="21"/>
        <v>2.8333599873164791E-2</v>
      </c>
      <c r="BG104">
        <f t="shared" si="21"/>
        <v>2.8333483476735321E-2</v>
      </c>
      <c r="BH104">
        <f t="shared" si="21"/>
        <v>2.8333495318511027E-2</v>
      </c>
      <c r="BI104">
        <f t="shared" si="21"/>
        <v>2.8333559656455912E-2</v>
      </c>
      <c r="BJ104">
        <f t="shared" si="21"/>
        <v>2.8333505893216399E-2</v>
      </c>
      <c r="BK104">
        <f t="shared" si="21"/>
        <v>2.9594379723407872E-2</v>
      </c>
      <c r="BL104">
        <f t="shared" si="21"/>
        <v>2.9594358921366005E-2</v>
      </c>
      <c r="BM104">
        <f t="shared" si="21"/>
        <v>2.9594217237143495E-2</v>
      </c>
      <c r="BN104">
        <f t="shared" si="21"/>
        <v>2.9594330779235734E-2</v>
      </c>
      <c r="BO104">
        <f t="shared" si="21"/>
        <v>2.9594330950664254E-2</v>
      </c>
      <c r="BP104">
        <f t="shared" ref="BP104:EA104" si="22">(BP100-BP101)/BP100</f>
        <v>3.3509057084089168E-2</v>
      </c>
      <c r="BQ104">
        <f t="shared" si="22"/>
        <v>3.350906397912877E-2</v>
      </c>
      <c r="BR104">
        <f t="shared" si="22"/>
        <v>3.3508918945868271E-2</v>
      </c>
      <c r="BS104">
        <f t="shared" si="22"/>
        <v>3.3509018822513614E-2</v>
      </c>
      <c r="BT104">
        <f t="shared" si="22"/>
        <v>3.35088943083275E-2</v>
      </c>
      <c r="BU104">
        <f t="shared" si="22"/>
        <v>3.7288748891734391E-2</v>
      </c>
      <c r="BV104">
        <f t="shared" si="22"/>
        <v>3.7288550982373783E-2</v>
      </c>
      <c r="BW104">
        <f t="shared" si="22"/>
        <v>3.7288712320250439E-2</v>
      </c>
      <c r="BX104">
        <f t="shared" si="22"/>
        <v>3.7288672223176132E-2</v>
      </c>
      <c r="BY104">
        <f t="shared" si="22"/>
        <v>3.7288565723532181E-2</v>
      </c>
      <c r="BZ104">
        <f t="shared" si="22"/>
        <v>3.8209895075626339E-2</v>
      </c>
      <c r="CA104">
        <f t="shared" si="22"/>
        <v>3.8209888965286459E-2</v>
      </c>
      <c r="CB104">
        <f t="shared" si="22"/>
        <v>3.8209692754404119E-2</v>
      </c>
      <c r="CC104">
        <f t="shared" si="22"/>
        <v>3.8209867264967862E-2</v>
      </c>
      <c r="CD104">
        <f t="shared" si="22"/>
        <v>3.8209626500316611E-2</v>
      </c>
      <c r="CE104">
        <f t="shared" si="22"/>
        <v>5.7225674598782965E-2</v>
      </c>
      <c r="CF104">
        <f t="shared" si="22"/>
        <v>5.722558615706997E-2</v>
      </c>
      <c r="CG104">
        <f t="shared" si="22"/>
        <v>5.7225694684011008E-2</v>
      </c>
      <c r="CH104">
        <f t="shared" si="22"/>
        <v>5.7225689501351172E-2</v>
      </c>
      <c r="CI104">
        <f t="shared" si="22"/>
        <v>5.7225727616465938E-2</v>
      </c>
      <c r="CJ104">
        <f t="shared" si="22"/>
        <v>9.3034178341804219E-2</v>
      </c>
      <c r="CK104">
        <f t="shared" si="22"/>
        <v>9.3034193756763195E-2</v>
      </c>
      <c r="CL104">
        <f t="shared" si="22"/>
        <v>9.3034218841897387E-2</v>
      </c>
      <c r="CM104">
        <f t="shared" si="22"/>
        <v>9.3034088601205198E-2</v>
      </c>
      <c r="CN104">
        <f t="shared" si="22"/>
        <v>9.3034292535711299E-2</v>
      </c>
      <c r="CO104">
        <f t="shared" si="22"/>
        <v>0.12154763379461521</v>
      </c>
      <c r="CP104">
        <f t="shared" si="22"/>
        <v>0.12154726139746209</v>
      </c>
      <c r="CQ104">
        <f t="shared" si="22"/>
        <v>0.12154736188373737</v>
      </c>
      <c r="CR104">
        <f t="shared" si="22"/>
        <v>0.12154749759025052</v>
      </c>
      <c r="CS104">
        <f t="shared" si="22"/>
        <v>0.12154753688910595</v>
      </c>
      <c r="CT104">
        <f t="shared" si="22"/>
        <v>0.15458741933083597</v>
      </c>
      <c r="CU104">
        <f t="shared" si="22"/>
        <v>0.1545874151184887</v>
      </c>
      <c r="CV104">
        <f t="shared" si="22"/>
        <v>0.154587417874851</v>
      </c>
      <c r="CW104">
        <f t="shared" si="22"/>
        <v>0.15458736682993554</v>
      </c>
      <c r="CX104">
        <f t="shared" si="22"/>
        <v>0.15458740742083998</v>
      </c>
      <c r="CY104">
        <f t="shared" si="22"/>
        <v>0.20288272524822565</v>
      </c>
      <c r="CZ104">
        <f t="shared" si="22"/>
        <v>0.20288267519500666</v>
      </c>
      <c r="DA104">
        <f t="shared" si="22"/>
        <v>0.20288259682972246</v>
      </c>
      <c r="DB104">
        <f t="shared" si="22"/>
        <v>0.20288275507637668</v>
      </c>
      <c r="DC104">
        <f t="shared" si="22"/>
        <v>0.20288240017545994</v>
      </c>
      <c r="DD104">
        <f t="shared" si="22"/>
        <v>0.21042141784550492</v>
      </c>
      <c r="DE104">
        <f t="shared" si="22"/>
        <v>0.21042115847850609</v>
      </c>
      <c r="DF104">
        <f t="shared" si="22"/>
        <v>0.21042142032451894</v>
      </c>
      <c r="DG104">
        <f t="shared" si="22"/>
        <v>0.21042138083116443</v>
      </c>
      <c r="DH104">
        <f t="shared" si="22"/>
        <v>0.21042123787676009</v>
      </c>
      <c r="DI104">
        <f t="shared" si="22"/>
        <v>0.23925365537382728</v>
      </c>
      <c r="DJ104">
        <f t="shared" si="22"/>
        <v>0.23925374504629693</v>
      </c>
      <c r="DK104">
        <f t="shared" si="22"/>
        <v>0.23925365881768454</v>
      </c>
      <c r="DL104">
        <f t="shared" si="22"/>
        <v>0.23925363092098881</v>
      </c>
      <c r="DM104">
        <f t="shared" si="22"/>
        <v>0.23925364816123126</v>
      </c>
      <c r="DN104">
        <f t="shared" si="22"/>
        <v>0.23641054649380033</v>
      </c>
      <c r="DO104">
        <f t="shared" si="22"/>
        <v>0.23641055546274456</v>
      </c>
      <c r="DP104">
        <f t="shared" si="22"/>
        <v>0.23641036351836517</v>
      </c>
      <c r="DQ104">
        <f t="shared" si="22"/>
        <v>0.23641061167516536</v>
      </c>
      <c r="DR104">
        <f t="shared" si="22"/>
        <v>0.23641033762978975</v>
      </c>
      <c r="DS104">
        <f t="shared" si="22"/>
        <v>0.2394117618855664</v>
      </c>
      <c r="DT104">
        <f t="shared" si="22"/>
        <v>0.23941140387417451</v>
      </c>
      <c r="DU104">
        <f t="shared" si="22"/>
        <v>0.23941172189137161</v>
      </c>
      <c r="DV104">
        <f t="shared" si="22"/>
        <v>0.2394117126890965</v>
      </c>
      <c r="DW104">
        <f t="shared" si="22"/>
        <v>0.23941177313482614</v>
      </c>
      <c r="DX104">
        <f t="shared" si="22"/>
        <v>0.24891121211425279</v>
      </c>
      <c r="DY104">
        <f t="shared" si="22"/>
        <v>0.24891100130252258</v>
      </c>
      <c r="DZ104">
        <f t="shared" si="22"/>
        <v>0.24891111790182086</v>
      </c>
      <c r="EA104">
        <f t="shared" si="22"/>
        <v>0.2489110789853575</v>
      </c>
      <c r="EB104">
        <f t="shared" ref="EB104:EL104" si="23">(EB100-EB101)/EB100</f>
        <v>0.24891107058674153</v>
      </c>
      <c r="EC104">
        <f t="shared" si="23"/>
        <v>0.27950929788646689</v>
      </c>
      <c r="ED104">
        <f t="shared" si="23"/>
        <v>0.27950937017121424</v>
      </c>
      <c r="EE104">
        <f t="shared" si="23"/>
        <v>0.27950937326504144</v>
      </c>
      <c r="EF104">
        <f t="shared" si="23"/>
        <v>0.27950936856092568</v>
      </c>
      <c r="EG104">
        <f t="shared" si="23"/>
        <v>0.27950938583940238</v>
      </c>
      <c r="EH104">
        <f t="shared" si="23"/>
        <v>0.31889598530678309</v>
      </c>
      <c r="EI104">
        <f t="shared" si="23"/>
        <v>0.31889580726832878</v>
      </c>
      <c r="EJ104">
        <f t="shared" si="23"/>
        <v>0.31889607352743576</v>
      </c>
      <c r="EK104">
        <f t="shared" si="23"/>
        <v>0.31889577810896597</v>
      </c>
      <c r="EL104">
        <f t="shared" si="23"/>
        <v>0.31889609141593123</v>
      </c>
    </row>
    <row r="105" spans="1:147" x14ac:dyDescent="0.25">
      <c r="A105" t="s">
        <v>276</v>
      </c>
    </row>
    <row r="106" spans="1:147" x14ac:dyDescent="0.25">
      <c r="B106" t="s">
        <v>0</v>
      </c>
      <c r="C106">
        <v>1842</v>
      </c>
      <c r="D106">
        <v>1847</v>
      </c>
      <c r="E106">
        <v>1852</v>
      </c>
      <c r="F106">
        <v>1857</v>
      </c>
      <c r="G106">
        <v>1862</v>
      </c>
      <c r="H106">
        <v>1867</v>
      </c>
      <c r="I106">
        <v>1872</v>
      </c>
      <c r="J106">
        <v>1877</v>
      </c>
      <c r="K106">
        <v>1882</v>
      </c>
      <c r="L106">
        <v>1887</v>
      </c>
      <c r="M106">
        <v>1892</v>
      </c>
      <c r="N106">
        <v>1897</v>
      </c>
      <c r="O106">
        <v>1902</v>
      </c>
      <c r="P106">
        <v>1907</v>
      </c>
      <c r="Q106">
        <v>1912</v>
      </c>
      <c r="R106">
        <v>1922</v>
      </c>
      <c r="S106">
        <v>1927</v>
      </c>
      <c r="T106">
        <v>1932</v>
      </c>
      <c r="U106">
        <v>1937</v>
      </c>
      <c r="V106">
        <v>1942</v>
      </c>
      <c r="W106">
        <v>1947</v>
      </c>
      <c r="X106">
        <v>1952</v>
      </c>
      <c r="Y106">
        <v>1957</v>
      </c>
    </row>
    <row r="107" spans="1:147" x14ac:dyDescent="0.25">
      <c r="B107" t="s">
        <v>10</v>
      </c>
      <c r="C107">
        <v>33.785511</v>
      </c>
      <c r="D107">
        <v>32.451447333333334</v>
      </c>
      <c r="E107">
        <v>34.686672333333341</v>
      </c>
      <c r="F107">
        <v>37.038511999999997</v>
      </c>
      <c r="G107">
        <v>34.612538999999998</v>
      </c>
      <c r="H107">
        <v>33.188701666666667</v>
      </c>
      <c r="I107">
        <v>36.69309466666666</v>
      </c>
      <c r="J107">
        <v>33.672753000000007</v>
      </c>
      <c r="K107">
        <v>30.685494333333327</v>
      </c>
      <c r="L107">
        <v>33.445820999999995</v>
      </c>
      <c r="M107">
        <v>33.013056333333331</v>
      </c>
      <c r="N107">
        <v>31.294699999999995</v>
      </c>
      <c r="O107">
        <v>25.508239666666672</v>
      </c>
      <c r="P107">
        <v>20.275833333333335</v>
      </c>
      <c r="Q107">
        <v>15.451316333333333</v>
      </c>
      <c r="R107">
        <v>7.1003813999999998</v>
      </c>
      <c r="S107">
        <v>5.3738270666666663</v>
      </c>
      <c r="T107">
        <v>3.1708735666666654</v>
      </c>
      <c r="U107">
        <v>2.2610902666666663</v>
      </c>
      <c r="V107">
        <v>1.2430974666666665</v>
      </c>
      <c r="W107">
        <v>1.4999254333333336</v>
      </c>
      <c r="X107">
        <v>1.8629608333333332</v>
      </c>
      <c r="Y107">
        <v>1.7919856000000003</v>
      </c>
    </row>
    <row r="108" spans="1:147" x14ac:dyDescent="0.25">
      <c r="B108" t="s">
        <v>11</v>
      </c>
      <c r="C108">
        <v>33.363188666666673</v>
      </c>
      <c r="D108">
        <v>32.045800000000007</v>
      </c>
      <c r="E108">
        <v>34.174208666666672</v>
      </c>
      <c r="F108">
        <v>36.575538333333334</v>
      </c>
      <c r="G108">
        <v>33.550189333333329</v>
      </c>
      <c r="H108">
        <v>32.461627</v>
      </c>
      <c r="I108">
        <v>35.005513333333326</v>
      </c>
      <c r="J108">
        <v>32.774786333333346</v>
      </c>
      <c r="K108">
        <v>30.068330333333328</v>
      </c>
      <c r="L108">
        <v>32.337504333333342</v>
      </c>
      <c r="M108">
        <v>32.033805999999991</v>
      </c>
      <c r="N108">
        <v>30.903516666666679</v>
      </c>
      <c r="O108">
        <v>24.028688333333335</v>
      </c>
      <c r="P108">
        <v>19.184843999999995</v>
      </c>
      <c r="Q108">
        <v>14.753390933333328</v>
      </c>
      <c r="R108">
        <v>5.9100706999999995</v>
      </c>
      <c r="S108">
        <v>4.2410483999999995</v>
      </c>
      <c r="T108">
        <v>2.4631881033333327</v>
      </c>
      <c r="U108">
        <v>1.8228970566666667</v>
      </c>
      <c r="V108">
        <v>0.94907507666666668</v>
      </c>
      <c r="W108">
        <v>1.1256163133333332</v>
      </c>
      <c r="X108">
        <v>1.2771568233333335</v>
      </c>
      <c r="Y108">
        <v>1.3060539333333332</v>
      </c>
    </row>
    <row r="109" spans="1:147" x14ac:dyDescent="0.25">
      <c r="B109" t="s">
        <v>14</v>
      </c>
      <c r="C109" s="3">
        <f>1-(C108/C107)</f>
        <v>1.2500101991452128E-2</v>
      </c>
      <c r="D109">
        <f t="shared" ref="D109:Y109" si="24">1-(D108/D107)</f>
        <v>1.2500130708088864E-2</v>
      </c>
      <c r="E109">
        <f t="shared" si="24"/>
        <v>1.4774079846633148E-2</v>
      </c>
      <c r="F109">
        <f t="shared" si="24"/>
        <v>1.2499791208314792E-2</v>
      </c>
      <c r="G109">
        <f t="shared" si="24"/>
        <v>3.069262461984279E-2</v>
      </c>
      <c r="H109">
        <f t="shared" si="24"/>
        <v>2.1907294656148268E-2</v>
      </c>
      <c r="I109">
        <f t="shared" si="24"/>
        <v>4.599179624024452E-2</v>
      </c>
      <c r="J109">
        <f t="shared" si="24"/>
        <v>2.6667456226898367E-2</v>
      </c>
      <c r="K109">
        <f t="shared" si="24"/>
        <v>2.011256502162917E-2</v>
      </c>
      <c r="L109">
        <f t="shared" si="24"/>
        <v>3.3137672615859981E-2</v>
      </c>
      <c r="M109">
        <f t="shared" si="24"/>
        <v>2.9662516655405535E-2</v>
      </c>
      <c r="N109">
        <f t="shared" si="24"/>
        <v>1.249998668571084E-2</v>
      </c>
      <c r="O109">
        <f t="shared" si="24"/>
        <v>5.8002878782214218E-2</v>
      </c>
      <c r="P109">
        <f t="shared" si="24"/>
        <v>5.3807373309769702E-2</v>
      </c>
      <c r="Q109">
        <f t="shared" si="24"/>
        <v>4.5169316642256541E-2</v>
      </c>
      <c r="R109">
        <f t="shared" si="24"/>
        <v>0.16764038900783562</v>
      </c>
      <c r="S109">
        <f t="shared" si="24"/>
        <v>0.2107955192107287</v>
      </c>
      <c r="T109">
        <f t="shared" si="24"/>
        <v>0.22318312239654414</v>
      </c>
      <c r="U109">
        <f t="shared" si="24"/>
        <v>0.19379730940418882</v>
      </c>
      <c r="V109">
        <f t="shared" si="24"/>
        <v>0.23652400385660288</v>
      </c>
      <c r="W109">
        <f t="shared" si="24"/>
        <v>0.24955181883152744</v>
      </c>
      <c r="X109">
        <f t="shared" si="24"/>
        <v>0.3144478399751649</v>
      </c>
      <c r="Y109">
        <f t="shared" si="24"/>
        <v>0.27116940374223264</v>
      </c>
    </row>
    <row r="110" spans="1:147" x14ac:dyDescent="0.25">
      <c r="H110">
        <f t="shared" ref="H110:N110" si="25">H107-H108</f>
        <v>0.72707466666666676</v>
      </c>
      <c r="I110">
        <f t="shared" si="25"/>
        <v>1.687581333333334</v>
      </c>
      <c r="J110">
        <f t="shared" si="25"/>
        <v>0.89796666666666169</v>
      </c>
      <c r="K110">
        <f t="shared" si="25"/>
        <v>0.61716399999999894</v>
      </c>
      <c r="L110">
        <f t="shared" si="25"/>
        <v>1.1083166666666528</v>
      </c>
      <c r="M110">
        <f t="shared" si="25"/>
        <v>0.97925033333334</v>
      </c>
      <c r="N110">
        <f t="shared" si="25"/>
        <v>0.39118333333331634</v>
      </c>
      <c r="O110">
        <f>O107-O108</f>
        <v>1.4795513333333368</v>
      </c>
      <c r="P110">
        <f>P107-P108</f>
        <v>1.09098933333334</v>
      </c>
      <c r="Q110">
        <f>Q107-Q108</f>
        <v>0.69792540000000436</v>
      </c>
      <c r="R110">
        <f t="shared" ref="R110:W110" si="26">R107-R108</f>
        <v>1.1903107000000004</v>
      </c>
      <c r="S110">
        <f t="shared" si="26"/>
        <v>1.1327786666666668</v>
      </c>
      <c r="T110">
        <f t="shared" si="26"/>
        <v>0.70768546333333271</v>
      </c>
      <c r="U110">
        <f t="shared" si="26"/>
        <v>0.43819320999999967</v>
      </c>
      <c r="V110">
        <f t="shared" si="26"/>
        <v>0.29402238999999986</v>
      </c>
      <c r="W110">
        <f t="shared" si="26"/>
        <v>0.37430912000000038</v>
      </c>
      <c r="X110">
        <f>X107-X108</f>
        <v>0.58580400999999971</v>
      </c>
    </row>
    <row r="111" spans="1:147" x14ac:dyDescent="0.25">
      <c r="B111">
        <f>AVERAGE(C111:N111)</f>
        <v>23.262677403333331</v>
      </c>
      <c r="C111">
        <f>C107*0.69</f>
        <v>23.312002589999999</v>
      </c>
      <c r="D111">
        <f t="shared" ref="D111:X111" si="27">D107*0.69</f>
        <v>22.39149866</v>
      </c>
      <c r="E111">
        <f t="shared" si="27"/>
        <v>23.933803910000002</v>
      </c>
      <c r="F111">
        <f t="shared" si="27"/>
        <v>25.556573279999995</v>
      </c>
      <c r="G111">
        <f t="shared" si="27"/>
        <v>23.882651909999996</v>
      </c>
      <c r="H111">
        <f t="shared" si="27"/>
        <v>22.900204149999997</v>
      </c>
      <c r="I111">
        <f t="shared" si="27"/>
        <v>25.318235319999992</v>
      </c>
      <c r="J111">
        <f t="shared" si="27"/>
        <v>23.234199570000005</v>
      </c>
      <c r="K111">
        <f t="shared" si="27"/>
        <v>21.172991089999993</v>
      </c>
      <c r="L111">
        <f t="shared" si="27"/>
        <v>23.077616489999993</v>
      </c>
      <c r="M111">
        <f t="shared" si="27"/>
        <v>22.779008869999998</v>
      </c>
      <c r="N111">
        <f t="shared" si="27"/>
        <v>21.593342999999994</v>
      </c>
      <c r="O111">
        <f t="shared" si="27"/>
        <v>17.600685370000001</v>
      </c>
      <c r="P111">
        <f t="shared" si="27"/>
        <v>13.990325</v>
      </c>
      <c r="Q111">
        <f t="shared" si="27"/>
        <v>10.661408269999999</v>
      </c>
      <c r="R111">
        <f t="shared" si="27"/>
        <v>4.8992631659999999</v>
      </c>
      <c r="S111">
        <f t="shared" si="27"/>
        <v>3.7079406759999993</v>
      </c>
      <c r="T111">
        <f t="shared" si="27"/>
        <v>2.1879027609999988</v>
      </c>
      <c r="U111">
        <f t="shared" si="27"/>
        <v>1.5601522839999997</v>
      </c>
      <c r="V111">
        <f t="shared" si="27"/>
        <v>0.85773725199999984</v>
      </c>
      <c r="W111">
        <f t="shared" si="27"/>
        <v>1.0349485490000001</v>
      </c>
      <c r="X111">
        <f t="shared" si="27"/>
        <v>1.2854429749999998</v>
      </c>
    </row>
    <row r="112" spans="1:147" x14ac:dyDescent="0.25">
      <c r="C112">
        <f>C107*(1-C109)</f>
        <v>33.363188666666673</v>
      </c>
      <c r="D112">
        <f t="shared" ref="D112:X112" si="28">D107*(1-D109)</f>
        <v>32.045800000000007</v>
      </c>
      <c r="E112">
        <f t="shared" si="28"/>
        <v>34.174208666666672</v>
      </c>
      <c r="F112">
        <f t="shared" si="28"/>
        <v>36.575538333333334</v>
      </c>
      <c r="G112">
        <f t="shared" si="28"/>
        <v>33.550189333333329</v>
      </c>
      <c r="H112">
        <f t="shared" si="28"/>
        <v>32.461627</v>
      </c>
      <c r="I112">
        <f t="shared" si="28"/>
        <v>35.005513333333326</v>
      </c>
      <c r="J112">
        <f t="shared" si="28"/>
        <v>32.774786333333346</v>
      </c>
      <c r="K112">
        <f t="shared" si="28"/>
        <v>30.068330333333328</v>
      </c>
      <c r="L112">
        <f t="shared" si="28"/>
        <v>32.337504333333342</v>
      </c>
      <c r="M112">
        <f t="shared" si="28"/>
        <v>32.033805999999991</v>
      </c>
      <c r="N112">
        <f t="shared" si="28"/>
        <v>30.903516666666679</v>
      </c>
      <c r="O112">
        <f t="shared" si="28"/>
        <v>24.028688333333335</v>
      </c>
      <c r="P112">
        <f t="shared" si="28"/>
        <v>19.184843999999995</v>
      </c>
      <c r="Q112">
        <f t="shared" si="28"/>
        <v>14.753390933333328</v>
      </c>
      <c r="R112">
        <f t="shared" si="28"/>
        <v>5.9100706999999995</v>
      </c>
      <c r="S112">
        <f t="shared" si="28"/>
        <v>4.2410483999999995</v>
      </c>
      <c r="T112">
        <f t="shared" si="28"/>
        <v>2.4631881033333327</v>
      </c>
      <c r="U112">
        <f t="shared" si="28"/>
        <v>1.8228970566666667</v>
      </c>
      <c r="V112">
        <f t="shared" si="28"/>
        <v>0.94907507666666668</v>
      </c>
      <c r="W112">
        <f t="shared" si="28"/>
        <v>1.1256163133333332</v>
      </c>
      <c r="X112">
        <f t="shared" si="28"/>
        <v>1.2771568233333335</v>
      </c>
      <c r="Y112">
        <f>AVERAGE(T112:X112)</f>
        <v>1.5275866746666664</v>
      </c>
    </row>
    <row r="113" spans="2:25" x14ac:dyDescent="0.25">
      <c r="B113" t="s">
        <v>13</v>
      </c>
      <c r="C113">
        <v>1842</v>
      </c>
      <c r="D113">
        <v>1847</v>
      </c>
      <c r="E113">
        <v>1852</v>
      </c>
      <c r="F113">
        <v>1857</v>
      </c>
      <c r="G113">
        <v>1862</v>
      </c>
      <c r="H113">
        <v>1867</v>
      </c>
      <c r="I113">
        <v>1872</v>
      </c>
      <c r="J113">
        <v>1877</v>
      </c>
      <c r="K113">
        <v>1882</v>
      </c>
      <c r="L113">
        <v>1887</v>
      </c>
      <c r="M113">
        <v>1892</v>
      </c>
      <c r="N113">
        <v>1897</v>
      </c>
      <c r="O113">
        <v>1902</v>
      </c>
      <c r="P113">
        <v>1907</v>
      </c>
      <c r="Q113">
        <v>1912</v>
      </c>
      <c r="R113">
        <v>1922</v>
      </c>
      <c r="S113">
        <v>1927</v>
      </c>
      <c r="T113">
        <v>1932</v>
      </c>
      <c r="U113">
        <v>1937</v>
      </c>
      <c r="V113">
        <v>1942</v>
      </c>
      <c r="W113">
        <v>1947</v>
      </c>
      <c r="X113">
        <v>1952</v>
      </c>
    </row>
    <row r="114" spans="2:25" x14ac:dyDescent="0.25">
      <c r="B114">
        <v>60</v>
      </c>
      <c r="F114">
        <v>6439</v>
      </c>
      <c r="L114">
        <v>24917</v>
      </c>
      <c r="R114">
        <v>361988</v>
      </c>
      <c r="S114">
        <v>1793444</v>
      </c>
      <c r="T114">
        <v>7684766</v>
      </c>
      <c r="U114" s="1">
        <v>14800000</v>
      </c>
      <c r="V114">
        <v>332223</v>
      </c>
      <c r="W114" s="1">
        <v>75500000</v>
      </c>
      <c r="X114" s="1">
        <v>108000000</v>
      </c>
    </row>
    <row r="115" spans="2:25" x14ac:dyDescent="0.25">
      <c r="B115">
        <v>70</v>
      </c>
      <c r="C115">
        <v>134162</v>
      </c>
      <c r="D115">
        <v>157267</v>
      </c>
      <c r="E115">
        <v>265695.8</v>
      </c>
      <c r="F115">
        <v>695668.3</v>
      </c>
      <c r="G115">
        <v>818814.5</v>
      </c>
      <c r="H115">
        <v>576482.4</v>
      </c>
      <c r="I115">
        <v>1208929</v>
      </c>
      <c r="J115">
        <v>1897160</v>
      </c>
      <c r="K115">
        <v>697176</v>
      </c>
      <c r="L115">
        <v>3113910</v>
      </c>
      <c r="M115">
        <v>876916</v>
      </c>
      <c r="N115">
        <v>691224</v>
      </c>
      <c r="O115">
        <v>1476387</v>
      </c>
      <c r="P115">
        <v>1338652</v>
      </c>
      <c r="Q115">
        <v>2090714</v>
      </c>
      <c r="R115">
        <v>9016859</v>
      </c>
      <c r="S115" s="1">
        <v>22100000</v>
      </c>
      <c r="T115" s="1">
        <v>37500000</v>
      </c>
      <c r="U115" s="1">
        <v>42200000</v>
      </c>
      <c r="V115" s="1">
        <v>51900000</v>
      </c>
      <c r="W115" s="1">
        <v>209000000</v>
      </c>
      <c r="X115" s="1">
        <v>539000000</v>
      </c>
    </row>
    <row r="116" spans="2:25" x14ac:dyDescent="0.25">
      <c r="B116">
        <v>80</v>
      </c>
      <c r="C116">
        <v>3451210</v>
      </c>
      <c r="D116">
        <v>3820611</v>
      </c>
      <c r="E116">
        <v>5110391</v>
      </c>
      <c r="F116">
        <v>7711086</v>
      </c>
      <c r="G116" s="1">
        <v>12300000</v>
      </c>
      <c r="H116" s="1">
        <v>12000000</v>
      </c>
      <c r="I116" s="1">
        <v>17000000</v>
      </c>
      <c r="J116" s="1">
        <v>24800000</v>
      </c>
      <c r="K116" s="1">
        <v>18200000</v>
      </c>
      <c r="L116" s="1">
        <v>36100000</v>
      </c>
      <c r="M116" s="1">
        <v>21900000</v>
      </c>
      <c r="N116" s="1">
        <v>16600000</v>
      </c>
      <c r="O116" s="1">
        <v>20800000</v>
      </c>
      <c r="P116" s="1">
        <v>20300000</v>
      </c>
      <c r="Q116" s="1">
        <v>22100000</v>
      </c>
      <c r="R116" s="1">
        <v>50400000</v>
      </c>
      <c r="S116" s="1">
        <v>95000000</v>
      </c>
      <c r="T116" s="1">
        <v>132000000</v>
      </c>
      <c r="U116" s="1">
        <v>126000000</v>
      </c>
      <c r="V116" s="1">
        <v>256000000</v>
      </c>
      <c r="W116" s="1">
        <v>610000000</v>
      </c>
      <c r="X116" s="1">
        <v>1840000000</v>
      </c>
    </row>
    <row r="117" spans="2:25" x14ac:dyDescent="0.25">
      <c r="B117">
        <v>90</v>
      </c>
      <c r="C117" s="1">
        <v>14100000</v>
      </c>
      <c r="D117" s="1">
        <v>16400000</v>
      </c>
      <c r="E117" s="1">
        <v>16300000</v>
      </c>
      <c r="F117" s="1">
        <v>23500000</v>
      </c>
      <c r="G117" s="1">
        <v>34700000</v>
      </c>
      <c r="H117" s="1">
        <v>37400000</v>
      </c>
      <c r="I117" s="1">
        <v>48300000</v>
      </c>
      <c r="J117" s="1">
        <v>65200000</v>
      </c>
      <c r="K117" s="1">
        <v>62000000</v>
      </c>
      <c r="L117" s="1">
        <v>96800000</v>
      </c>
      <c r="M117" s="1">
        <v>81600000</v>
      </c>
      <c r="N117" s="1">
        <v>71100000</v>
      </c>
      <c r="O117" s="1">
        <v>72600000</v>
      </c>
      <c r="P117" s="1">
        <v>71100000</v>
      </c>
      <c r="Q117" s="1">
        <v>72900000</v>
      </c>
      <c r="R117" s="1">
        <v>107000000</v>
      </c>
      <c r="S117" s="1">
        <v>193000000</v>
      </c>
      <c r="T117" s="1">
        <v>238000000</v>
      </c>
      <c r="U117" s="1">
        <v>212000000</v>
      </c>
      <c r="V117" s="1">
        <v>471000000</v>
      </c>
      <c r="W117" s="1">
        <v>836000000</v>
      </c>
      <c r="X117" s="1">
        <v>2660000000</v>
      </c>
    </row>
    <row r="118" spans="2:25" x14ac:dyDescent="0.25">
      <c r="B118">
        <v>95</v>
      </c>
      <c r="C118" s="1">
        <v>65600000</v>
      </c>
      <c r="D118" s="1">
        <v>77900000</v>
      </c>
      <c r="E118" s="1">
        <v>74700000</v>
      </c>
      <c r="F118" s="1">
        <v>107000000</v>
      </c>
      <c r="G118" s="1">
        <v>151000000</v>
      </c>
      <c r="H118" s="1">
        <v>177000000</v>
      </c>
      <c r="I118" s="1">
        <v>189000000</v>
      </c>
      <c r="J118" s="1">
        <v>250000000</v>
      </c>
      <c r="K118" s="1">
        <v>283000000</v>
      </c>
      <c r="L118" s="1">
        <v>366000000</v>
      </c>
      <c r="M118" s="1">
        <v>372000000</v>
      </c>
      <c r="N118" s="1">
        <v>355000000</v>
      </c>
      <c r="O118" s="1">
        <v>362000000</v>
      </c>
      <c r="P118" s="1">
        <v>380000000</v>
      </c>
      <c r="Q118" s="1">
        <v>378000000</v>
      </c>
      <c r="R118" s="1">
        <v>432000000</v>
      </c>
      <c r="S118" s="1">
        <v>747000000</v>
      </c>
      <c r="T118" s="1">
        <v>771000000</v>
      </c>
      <c r="U118" s="1">
        <v>687000000</v>
      </c>
      <c r="V118" s="1">
        <v>1780000000</v>
      </c>
      <c r="W118" s="1">
        <v>2380000000</v>
      </c>
      <c r="X118" s="1">
        <v>6720000000</v>
      </c>
    </row>
    <row r="119" spans="2:25" x14ac:dyDescent="0.25">
      <c r="B119">
        <v>99</v>
      </c>
      <c r="C119" s="1">
        <v>75700000</v>
      </c>
      <c r="D119" s="1">
        <v>78600000</v>
      </c>
      <c r="E119" s="1">
        <v>88400000</v>
      </c>
      <c r="F119" s="1">
        <v>115000000</v>
      </c>
      <c r="G119" s="1">
        <v>155000000</v>
      </c>
      <c r="H119" s="1">
        <v>201000000</v>
      </c>
      <c r="I119" s="1">
        <v>180000000</v>
      </c>
      <c r="J119" s="1">
        <v>279000000</v>
      </c>
      <c r="K119" s="1">
        <v>305000000</v>
      </c>
      <c r="L119" s="1">
        <v>370000000</v>
      </c>
      <c r="M119" s="1">
        <v>433000000</v>
      </c>
      <c r="N119" s="1">
        <v>445000000</v>
      </c>
      <c r="O119" s="1">
        <v>467000000</v>
      </c>
      <c r="P119" s="1">
        <v>513000000</v>
      </c>
      <c r="Q119" s="1">
        <v>500000000</v>
      </c>
      <c r="R119" s="1">
        <v>508000000</v>
      </c>
      <c r="S119" s="1">
        <v>877000000</v>
      </c>
      <c r="T119" s="1">
        <v>865000000</v>
      </c>
      <c r="U119" s="1">
        <v>711000000</v>
      </c>
      <c r="V119" s="1">
        <v>2270000000</v>
      </c>
      <c r="W119" s="1">
        <v>2640000000</v>
      </c>
      <c r="X119" s="1">
        <v>6310000000</v>
      </c>
    </row>
    <row r="120" spans="2:25" x14ac:dyDescent="0.25">
      <c r="B120">
        <v>999</v>
      </c>
      <c r="C120" s="1">
        <v>48600000</v>
      </c>
      <c r="D120" s="1">
        <v>51700000</v>
      </c>
      <c r="E120" s="1">
        <v>53000000</v>
      </c>
      <c r="F120" s="1">
        <v>42100000</v>
      </c>
      <c r="G120" s="1">
        <v>90100000</v>
      </c>
      <c r="H120" s="1">
        <v>98600000</v>
      </c>
      <c r="I120" s="1">
        <v>101000000</v>
      </c>
      <c r="J120" s="1">
        <v>205000000</v>
      </c>
      <c r="K120" s="1">
        <v>139000000</v>
      </c>
      <c r="L120" s="1">
        <v>213000000</v>
      </c>
      <c r="M120" s="1">
        <v>400000000</v>
      </c>
      <c r="N120" s="1">
        <v>240000000</v>
      </c>
      <c r="O120" s="1">
        <v>316000000</v>
      </c>
      <c r="P120" s="1">
        <v>356000000</v>
      </c>
      <c r="Q120" s="1">
        <v>330000000</v>
      </c>
      <c r="R120" s="1">
        <v>419000000</v>
      </c>
      <c r="S120" s="1">
        <v>557000000</v>
      </c>
      <c r="T120" s="1">
        <v>726000000</v>
      </c>
      <c r="U120" s="1">
        <v>490000000</v>
      </c>
      <c r="V120" s="1">
        <v>1660000000</v>
      </c>
      <c r="W120" s="1">
        <v>1880000000</v>
      </c>
      <c r="X120" s="1">
        <v>5190000000</v>
      </c>
    </row>
    <row r="124" spans="2:25" x14ac:dyDescent="0.25">
      <c r="B124" t="s">
        <v>0</v>
      </c>
      <c r="C124">
        <v>1842</v>
      </c>
      <c r="D124">
        <v>1847</v>
      </c>
      <c r="E124">
        <v>1852</v>
      </c>
      <c r="F124">
        <v>1857</v>
      </c>
      <c r="G124">
        <v>1862</v>
      </c>
      <c r="H124">
        <v>1867</v>
      </c>
      <c r="I124">
        <v>1872</v>
      </c>
      <c r="J124">
        <v>1877</v>
      </c>
      <c r="K124">
        <v>1882</v>
      </c>
      <c r="L124">
        <v>1887</v>
      </c>
      <c r="M124">
        <v>1892</v>
      </c>
      <c r="N124">
        <v>1897</v>
      </c>
      <c r="O124">
        <v>1902</v>
      </c>
      <c r="P124">
        <v>1907</v>
      </c>
      <c r="Q124">
        <v>1912</v>
      </c>
      <c r="R124">
        <v>1922</v>
      </c>
      <c r="S124">
        <v>1927</v>
      </c>
      <c r="T124">
        <v>1932</v>
      </c>
      <c r="U124">
        <v>1937</v>
      </c>
      <c r="V124">
        <v>1942</v>
      </c>
      <c r="W124">
        <v>1947</v>
      </c>
      <c r="X124">
        <v>1952</v>
      </c>
      <c r="Y124">
        <v>1957</v>
      </c>
    </row>
    <row r="125" spans="2:25" x14ac:dyDescent="0.25">
      <c r="B125" t="s">
        <v>10</v>
      </c>
      <c r="C125">
        <v>33.785511</v>
      </c>
      <c r="D125">
        <v>32.451447333333334</v>
      </c>
      <c r="E125">
        <v>34.686672333333341</v>
      </c>
      <c r="F125">
        <v>37.038511999999997</v>
      </c>
      <c r="G125">
        <v>34.612538999999998</v>
      </c>
      <c r="H125">
        <v>33.188701666666667</v>
      </c>
      <c r="I125">
        <v>36.69309466666666</v>
      </c>
      <c r="J125">
        <v>33.672753000000007</v>
      </c>
      <c r="K125">
        <v>30.685494333333327</v>
      </c>
      <c r="L125">
        <v>33.445820999999995</v>
      </c>
      <c r="M125">
        <v>33.013056333333331</v>
      </c>
      <c r="N125">
        <v>31.294699999999995</v>
      </c>
      <c r="O125">
        <v>25.508239666666672</v>
      </c>
      <c r="P125">
        <v>20.275833333333335</v>
      </c>
      <c r="Q125">
        <v>15.451316333333333</v>
      </c>
      <c r="R125">
        <v>7.1003813999999998</v>
      </c>
      <c r="S125">
        <v>5.3738270666666663</v>
      </c>
      <c r="T125">
        <v>3.1708735666666654</v>
      </c>
      <c r="U125">
        <v>2.2610902666666663</v>
      </c>
      <c r="V125">
        <v>1.2430974666666665</v>
      </c>
      <c r="W125">
        <v>1.4999254333333336</v>
      </c>
      <c r="X125">
        <v>1.8629608333333332</v>
      </c>
      <c r="Y125">
        <v>1.7919856000000003</v>
      </c>
    </row>
    <row r="126" spans="2:25" x14ac:dyDescent="0.25">
      <c r="B126" t="s">
        <v>11</v>
      </c>
      <c r="C126">
        <v>33.363188666666673</v>
      </c>
      <c r="D126">
        <v>32.045800000000007</v>
      </c>
      <c r="E126">
        <v>34.174208666666672</v>
      </c>
      <c r="F126">
        <v>36.575538333333334</v>
      </c>
      <c r="G126">
        <v>33.550189333333329</v>
      </c>
      <c r="H126">
        <v>32.461627</v>
      </c>
      <c r="I126">
        <v>35.005513333333326</v>
      </c>
      <c r="J126">
        <v>32.774786333333346</v>
      </c>
      <c r="K126">
        <v>30.068330333333328</v>
      </c>
      <c r="L126">
        <v>32.337504333333342</v>
      </c>
      <c r="M126">
        <v>32.033805999999991</v>
      </c>
      <c r="N126">
        <v>30.903516666666679</v>
      </c>
      <c r="O126">
        <v>24.028688333333335</v>
      </c>
      <c r="P126">
        <v>19.184843999999995</v>
      </c>
      <c r="Q126">
        <v>14.753390933333328</v>
      </c>
      <c r="R126">
        <v>5.9100706999999995</v>
      </c>
      <c r="S126">
        <v>4.2410483999999995</v>
      </c>
      <c r="T126">
        <v>2.4631881033333327</v>
      </c>
      <c r="U126">
        <v>1.8228970566666667</v>
      </c>
      <c r="V126">
        <v>0.94907507666666668</v>
      </c>
      <c r="W126">
        <v>1.1256163133333332</v>
      </c>
      <c r="X126">
        <v>1.2771568233333335</v>
      </c>
      <c r="Y126">
        <v>1.3060539333333332</v>
      </c>
    </row>
    <row r="127" spans="2:25" x14ac:dyDescent="0.25">
      <c r="B127" t="s">
        <v>22</v>
      </c>
      <c r="C127">
        <v>33.785511</v>
      </c>
      <c r="D127">
        <v>32.362342666666663</v>
      </c>
      <c r="E127">
        <v>34.518057333333331</v>
      </c>
      <c r="F127">
        <v>36.776886999999995</v>
      </c>
      <c r="G127">
        <v>34.276402333333337</v>
      </c>
      <c r="H127">
        <v>32.759124333333332</v>
      </c>
      <c r="I127">
        <v>36.08970033333334</v>
      </c>
      <c r="J127">
        <v>33.112830666666667</v>
      </c>
      <c r="K127">
        <v>30.148959000000001</v>
      </c>
      <c r="L127">
        <v>32.746074999999998</v>
      </c>
      <c r="M127">
        <v>31.682563000000002</v>
      </c>
      <c r="N127">
        <v>29.032875999999998</v>
      </c>
      <c r="O127">
        <v>22.98775633333333</v>
      </c>
      <c r="P127">
        <v>17.635920733333329</v>
      </c>
      <c r="Q127">
        <v>12.846307499999998</v>
      </c>
      <c r="R127">
        <v>5.5229518666666655</v>
      </c>
      <c r="S127">
        <v>4.1863604033333335</v>
      </c>
      <c r="T127">
        <v>2.46555269</v>
      </c>
      <c r="U127">
        <v>1.6213505366666667</v>
      </c>
      <c r="V127">
        <v>0.85478396333333362</v>
      </c>
      <c r="W127">
        <v>0.86721141999999996</v>
      </c>
      <c r="X127">
        <v>0.92932218000000011</v>
      </c>
      <c r="Y127">
        <v>0.82121684666666694</v>
      </c>
    </row>
    <row r="128" spans="2:25" x14ac:dyDescent="0.25">
      <c r="B128" t="s">
        <v>23</v>
      </c>
      <c r="C128">
        <v>33.363188666666673</v>
      </c>
      <c r="D128">
        <v>31.957809333333334</v>
      </c>
      <c r="E128">
        <v>34.008085333333341</v>
      </c>
      <c r="F128">
        <v>36.317184000000005</v>
      </c>
      <c r="G128">
        <v>33.224365333333338</v>
      </c>
      <c r="H128">
        <v>32.041460999999991</v>
      </c>
      <c r="I128">
        <v>34.429879999999997</v>
      </c>
      <c r="J128">
        <v>32.22979733333333</v>
      </c>
      <c r="K128">
        <v>29.542593000000004</v>
      </c>
      <c r="L128">
        <v>31.670710666666668</v>
      </c>
      <c r="M128">
        <v>30.751803000000006</v>
      </c>
      <c r="N128">
        <v>28.683853333333332</v>
      </c>
      <c r="O128">
        <v>21.848304333333338</v>
      </c>
      <c r="P128">
        <v>16.742631166666669</v>
      </c>
      <c r="Q128">
        <v>12.310771533333334</v>
      </c>
      <c r="R128">
        <v>4.688182799999999</v>
      </c>
      <c r="S128">
        <v>3.3877137433333351</v>
      </c>
      <c r="T128">
        <v>1.977491933333333</v>
      </c>
      <c r="U128">
        <v>1.3583082766666668</v>
      </c>
      <c r="V128">
        <v>0.68978276333333333</v>
      </c>
      <c r="W128">
        <v>0.69781239333333345</v>
      </c>
      <c r="X128">
        <v>0.70476316999999999</v>
      </c>
      <c r="Y128">
        <v>0.65035602666666681</v>
      </c>
    </row>
    <row r="129" spans="1:150" x14ac:dyDescent="0.25">
      <c r="B129" t="s">
        <v>14</v>
      </c>
      <c r="C129">
        <f>100*(1-(C126/C125))</f>
        <v>1.2500101991452128</v>
      </c>
      <c r="D129">
        <f t="shared" ref="D129:X129" si="29">100*(1-(D126/D125))</f>
        <v>1.2500130708088864</v>
      </c>
      <c r="E129">
        <f t="shared" si="29"/>
        <v>1.4774079846633148</v>
      </c>
      <c r="F129">
        <f t="shared" si="29"/>
        <v>1.2499791208314792</v>
      </c>
      <c r="G129">
        <f t="shared" si="29"/>
        <v>3.069262461984279</v>
      </c>
      <c r="H129">
        <f t="shared" si="29"/>
        <v>2.1907294656148268</v>
      </c>
      <c r="I129">
        <f t="shared" si="29"/>
        <v>4.599179624024452</v>
      </c>
      <c r="J129">
        <f t="shared" si="29"/>
        <v>2.6667456226898367</v>
      </c>
      <c r="K129">
        <f t="shared" si="29"/>
        <v>2.011256502162917</v>
      </c>
      <c r="L129">
        <f t="shared" si="29"/>
        <v>3.3137672615859981</v>
      </c>
      <c r="M129">
        <f t="shared" si="29"/>
        <v>2.9662516655405535</v>
      </c>
      <c r="N129">
        <f t="shared" si="29"/>
        <v>1.249998668571084</v>
      </c>
      <c r="O129">
        <f t="shared" si="29"/>
        <v>5.8002878782214218</v>
      </c>
      <c r="P129">
        <f t="shared" si="29"/>
        <v>5.3807373309769702</v>
      </c>
      <c r="Q129">
        <f t="shared" si="29"/>
        <v>4.5169316642256536</v>
      </c>
      <c r="R129">
        <f t="shared" si="29"/>
        <v>16.764038900783561</v>
      </c>
      <c r="S129">
        <f t="shared" si="29"/>
        <v>21.07955192107287</v>
      </c>
      <c r="T129">
        <f t="shared" si="29"/>
        <v>22.318312239654414</v>
      </c>
      <c r="U129">
        <f t="shared" si="29"/>
        <v>19.379730940418881</v>
      </c>
      <c r="V129">
        <f t="shared" si="29"/>
        <v>23.65240038566029</v>
      </c>
      <c r="W129">
        <f t="shared" si="29"/>
        <v>24.955181883152743</v>
      </c>
      <c r="X129">
        <f t="shared" si="29"/>
        <v>31.444783997516488</v>
      </c>
      <c r="Y129">
        <f>100*(1-(Y126/Y125))</f>
        <v>27.116940374223265</v>
      </c>
    </row>
    <row r="130" spans="1:150" x14ac:dyDescent="0.25">
      <c r="B130" t="s">
        <v>24</v>
      </c>
      <c r="C130">
        <v>0</v>
      </c>
      <c r="D130">
        <v>1.4113067167339466</v>
      </c>
      <c r="E130">
        <v>1.3169898104436666</v>
      </c>
      <c r="F130">
        <v>1.2820943093481296</v>
      </c>
      <c r="G130">
        <v>1.3064326386435046</v>
      </c>
      <c r="H130">
        <v>1.3720135904914614</v>
      </c>
      <c r="I130">
        <v>1.4187671295364837</v>
      </c>
      <c r="J130">
        <v>1.46002761778806</v>
      </c>
      <c r="K130">
        <v>1.5407755871494517</v>
      </c>
      <c r="L130">
        <v>2.0688435679462658</v>
      </c>
      <c r="M130">
        <v>6.7009237598624454</v>
      </c>
      <c r="N130">
        <v>14.238401085450841</v>
      </c>
      <c r="O130">
        <v>17.272303128452723</v>
      </c>
      <c r="P130">
        <v>18.912411917673513</v>
      </c>
      <c r="Q130">
        <v>20.905616810860373</v>
      </c>
      <c r="R130">
        <v>23.305582869335208</v>
      </c>
      <c r="S130">
        <v>26.130865899907434</v>
      </c>
      <c r="T130">
        <v>26.439814057646899</v>
      </c>
      <c r="U130">
        <v>28.237859888526977</v>
      </c>
      <c r="V130">
        <v>24.117456643209405</v>
      </c>
      <c r="W130">
        <v>29.479107115436992</v>
      </c>
      <c r="X130">
        <v>36.088415675406388</v>
      </c>
      <c r="Y130">
        <v>44.034115915948767</v>
      </c>
    </row>
    <row r="132" spans="1:150" x14ac:dyDescent="0.25">
      <c r="J132">
        <v>0.14000000000000001</v>
      </c>
    </row>
    <row r="133" spans="1:150" x14ac:dyDescent="0.25">
      <c r="C133">
        <v>1842</v>
      </c>
      <c r="D133">
        <v>1843</v>
      </c>
      <c r="E133">
        <v>1844</v>
      </c>
      <c r="F133">
        <v>1845</v>
      </c>
      <c r="G133">
        <v>1846</v>
      </c>
      <c r="H133">
        <v>1847</v>
      </c>
      <c r="I133">
        <v>1848</v>
      </c>
      <c r="J133">
        <v>1849</v>
      </c>
      <c r="K133">
        <v>1850</v>
      </c>
      <c r="L133">
        <v>1851</v>
      </c>
      <c r="M133">
        <v>1852</v>
      </c>
      <c r="N133">
        <v>1853</v>
      </c>
      <c r="O133">
        <v>1854</v>
      </c>
      <c r="P133">
        <v>1855</v>
      </c>
      <c r="Q133">
        <v>1856</v>
      </c>
      <c r="R133">
        <v>1857</v>
      </c>
      <c r="S133">
        <v>1858</v>
      </c>
      <c r="T133">
        <v>1859</v>
      </c>
      <c r="U133">
        <v>1860</v>
      </c>
      <c r="V133">
        <v>1861</v>
      </c>
      <c r="W133">
        <v>1862</v>
      </c>
      <c r="X133">
        <v>1863</v>
      </c>
      <c r="Y133">
        <v>1864</v>
      </c>
      <c r="Z133">
        <v>1865</v>
      </c>
      <c r="AA133">
        <v>1866</v>
      </c>
      <c r="AB133">
        <v>1867</v>
      </c>
      <c r="AC133">
        <v>1868</v>
      </c>
      <c r="AD133">
        <v>1869</v>
      </c>
      <c r="AE133">
        <v>1870</v>
      </c>
      <c r="AF133">
        <v>1871</v>
      </c>
      <c r="AG133">
        <v>1872</v>
      </c>
      <c r="AH133">
        <v>1873</v>
      </c>
      <c r="AI133">
        <v>1874</v>
      </c>
      <c r="AJ133">
        <v>1875</v>
      </c>
      <c r="AK133">
        <v>1876</v>
      </c>
      <c r="AL133">
        <v>1877</v>
      </c>
      <c r="AM133">
        <v>1878</v>
      </c>
      <c r="AN133">
        <v>1879</v>
      </c>
      <c r="AO133">
        <v>1880</v>
      </c>
      <c r="AP133">
        <v>1881</v>
      </c>
      <c r="AQ133">
        <v>1882</v>
      </c>
      <c r="AR133">
        <v>1883</v>
      </c>
      <c r="AS133">
        <v>1884</v>
      </c>
      <c r="AT133">
        <v>1885</v>
      </c>
      <c r="AU133">
        <v>1886</v>
      </c>
      <c r="AV133">
        <v>1887</v>
      </c>
      <c r="AW133">
        <v>1888</v>
      </c>
      <c r="AX133">
        <v>1889</v>
      </c>
      <c r="AY133">
        <v>1890</v>
      </c>
      <c r="AZ133">
        <v>1891</v>
      </c>
      <c r="BA133">
        <v>1892</v>
      </c>
      <c r="BB133">
        <v>1893</v>
      </c>
      <c r="BC133">
        <v>1894</v>
      </c>
      <c r="BD133">
        <v>1895</v>
      </c>
      <c r="BE133">
        <v>1896</v>
      </c>
      <c r="BF133">
        <v>1897</v>
      </c>
      <c r="BG133">
        <v>1898</v>
      </c>
      <c r="BH133">
        <v>1899</v>
      </c>
      <c r="BI133">
        <v>1900</v>
      </c>
      <c r="BJ133">
        <v>1901</v>
      </c>
      <c r="BK133">
        <v>1902</v>
      </c>
      <c r="BL133">
        <v>1903</v>
      </c>
      <c r="BM133">
        <v>1904</v>
      </c>
      <c r="BN133">
        <v>1905</v>
      </c>
      <c r="BO133">
        <v>1906</v>
      </c>
      <c r="BP133">
        <v>1907</v>
      </c>
      <c r="BQ133">
        <v>1908</v>
      </c>
      <c r="BR133">
        <v>1909</v>
      </c>
      <c r="BS133">
        <v>1910</v>
      </c>
      <c r="BT133">
        <v>1911</v>
      </c>
      <c r="BU133">
        <v>1912</v>
      </c>
      <c r="BV133">
        <v>1913</v>
      </c>
      <c r="BW133">
        <v>1914</v>
      </c>
      <c r="BX133">
        <v>1915</v>
      </c>
      <c r="BY133">
        <v>1916</v>
      </c>
      <c r="BZ133">
        <v>1917</v>
      </c>
      <c r="CA133">
        <v>1918</v>
      </c>
      <c r="CB133">
        <v>1919</v>
      </c>
      <c r="CC133">
        <v>1920</v>
      </c>
      <c r="CD133">
        <v>1921</v>
      </c>
      <c r="CE133">
        <v>1922</v>
      </c>
      <c r="CF133">
        <v>1923</v>
      </c>
      <c r="CG133">
        <v>1924</v>
      </c>
      <c r="CH133">
        <v>1925</v>
      </c>
      <c r="CI133">
        <v>1926</v>
      </c>
      <c r="CJ133">
        <v>1927</v>
      </c>
      <c r="CK133">
        <v>1928</v>
      </c>
      <c r="CL133">
        <v>1929</v>
      </c>
      <c r="CM133">
        <v>1930</v>
      </c>
      <c r="CN133">
        <v>1931</v>
      </c>
      <c r="CO133">
        <v>1932</v>
      </c>
      <c r="CP133">
        <v>1933</v>
      </c>
      <c r="CQ133">
        <v>1934</v>
      </c>
      <c r="CR133">
        <v>1935</v>
      </c>
      <c r="CS133">
        <v>1936</v>
      </c>
      <c r="CT133">
        <v>1937</v>
      </c>
      <c r="CU133">
        <v>1938</v>
      </c>
      <c r="CV133">
        <v>1939</v>
      </c>
      <c r="CW133">
        <v>1940</v>
      </c>
      <c r="CX133">
        <v>1941</v>
      </c>
      <c r="CY133">
        <v>1942</v>
      </c>
      <c r="CZ133">
        <v>1943</v>
      </c>
      <c r="DA133">
        <v>1944</v>
      </c>
      <c r="DB133">
        <v>1945</v>
      </c>
      <c r="DC133">
        <v>1946</v>
      </c>
      <c r="DD133">
        <v>1947</v>
      </c>
      <c r="DE133">
        <v>1948</v>
      </c>
      <c r="DF133">
        <v>1949</v>
      </c>
      <c r="DG133">
        <v>1950</v>
      </c>
      <c r="DH133">
        <v>1951</v>
      </c>
      <c r="DI133">
        <v>1952</v>
      </c>
      <c r="DJ133">
        <v>1953</v>
      </c>
      <c r="DK133">
        <v>1954</v>
      </c>
      <c r="DL133">
        <v>1955</v>
      </c>
      <c r="DM133">
        <v>1956</v>
      </c>
      <c r="DN133">
        <v>1957</v>
      </c>
      <c r="DO133">
        <v>1958</v>
      </c>
      <c r="DP133">
        <v>1959</v>
      </c>
      <c r="DQ133">
        <v>1960</v>
      </c>
      <c r="DR133">
        <v>1961</v>
      </c>
      <c r="DS133">
        <v>1962</v>
      </c>
      <c r="DT133">
        <v>1963</v>
      </c>
      <c r="DU133">
        <v>1964</v>
      </c>
      <c r="DV133">
        <v>1965</v>
      </c>
      <c r="DW133">
        <v>1966</v>
      </c>
      <c r="DX133">
        <v>1967</v>
      </c>
      <c r="DY133">
        <v>1968</v>
      </c>
      <c r="DZ133">
        <v>1969</v>
      </c>
      <c r="EA133">
        <v>1970</v>
      </c>
      <c r="EB133">
        <v>1971</v>
      </c>
      <c r="EC133">
        <v>1972</v>
      </c>
      <c r="ED133">
        <v>1973</v>
      </c>
      <c r="EE133">
        <v>1974</v>
      </c>
      <c r="EF133">
        <v>1975</v>
      </c>
      <c r="EG133">
        <v>1976</v>
      </c>
      <c r="EH133">
        <v>1977</v>
      </c>
      <c r="EI133">
        <v>1978</v>
      </c>
      <c r="EJ133">
        <v>1979</v>
      </c>
      <c r="EK133">
        <v>1980</v>
      </c>
      <c r="EL133">
        <v>1981</v>
      </c>
      <c r="EM133">
        <v>1982</v>
      </c>
      <c r="EN133">
        <v>1983</v>
      </c>
      <c r="EO133">
        <v>1984</v>
      </c>
      <c r="EP133">
        <v>1985</v>
      </c>
      <c r="EQ133">
        <v>1986</v>
      </c>
    </row>
    <row r="134" spans="1:150" x14ac:dyDescent="0.25">
      <c r="A134" t="s">
        <v>447</v>
      </c>
      <c r="B134" t="s">
        <v>449</v>
      </c>
      <c r="C134">
        <f>C137/(C$140*1000000)</f>
        <v>0.62863832936351893</v>
      </c>
      <c r="D134">
        <f t="shared" ref="D134:BO134" si="30">D137/(D$140*1000000)</f>
        <v>0.6647650374270081</v>
      </c>
      <c r="E134">
        <f t="shared" si="30"/>
        <v>0.65430433672938981</v>
      </c>
      <c r="F134">
        <f t="shared" si="30"/>
        <v>0.67576381268436281</v>
      </c>
      <c r="G134">
        <f t="shared" si="30"/>
        <v>0.6446100564827123</v>
      </c>
      <c r="H134">
        <f t="shared" si="30"/>
        <v>0.59008284284194734</v>
      </c>
      <c r="I134">
        <f t="shared" si="30"/>
        <v>0.6999541484675843</v>
      </c>
      <c r="J134">
        <f t="shared" si="30"/>
        <v>0.73003103722757667</v>
      </c>
      <c r="K134">
        <f t="shared" si="30"/>
        <v>0.75340109162629598</v>
      </c>
      <c r="L134">
        <f t="shared" si="30"/>
        <v>0.77189671055504483</v>
      </c>
      <c r="M134">
        <f t="shared" si="30"/>
        <v>0.75842846328458569</v>
      </c>
      <c r="N134">
        <f t="shared" si="30"/>
        <v>0.69490472313144858</v>
      </c>
      <c r="O134">
        <f t="shared" si="30"/>
        <v>0.6347523931930682</v>
      </c>
      <c r="P134">
        <f t="shared" si="30"/>
        <v>0.6082052546524207</v>
      </c>
      <c r="Q134">
        <f t="shared" si="30"/>
        <v>0.61179148346958123</v>
      </c>
      <c r="R134">
        <f t="shared" si="30"/>
        <v>0.68053515943728848</v>
      </c>
      <c r="S134">
        <f t="shared" si="30"/>
        <v>0.76777539216052038</v>
      </c>
      <c r="T134">
        <f t="shared" si="30"/>
        <v>0.8290667203067118</v>
      </c>
      <c r="U134">
        <f t="shared" si="30"/>
        <v>0.76185377344512772</v>
      </c>
      <c r="V134">
        <f t="shared" si="30"/>
        <v>0.74151994285129341</v>
      </c>
      <c r="W134">
        <f t="shared" si="30"/>
        <v>0.77996842399442179</v>
      </c>
      <c r="X134">
        <f t="shared" si="30"/>
        <v>0.80951451437973165</v>
      </c>
      <c r="Y134">
        <f t="shared" si="30"/>
        <v>0.85508714790993245</v>
      </c>
      <c r="Z134">
        <f t="shared" si="30"/>
        <v>0.88345873000809882</v>
      </c>
      <c r="AA134">
        <f t="shared" si="30"/>
        <v>0.86312745623163667</v>
      </c>
      <c r="AB134">
        <f t="shared" si="30"/>
        <v>0.82795754694240153</v>
      </c>
      <c r="AC134">
        <f t="shared" si="30"/>
        <v>0.83144789229449445</v>
      </c>
      <c r="AD134">
        <f t="shared" si="30"/>
        <v>0.90927568328944308</v>
      </c>
      <c r="AE134">
        <f t="shared" si="30"/>
        <v>0.90995723535767181</v>
      </c>
      <c r="AF134">
        <f t="shared" si="30"/>
        <v>0.80108186731572617</v>
      </c>
      <c r="AG134">
        <f t="shared" si="30"/>
        <v>0.89516723527498909</v>
      </c>
      <c r="AH134">
        <f t="shared" si="30"/>
        <v>0.89032381122209103</v>
      </c>
      <c r="AI134">
        <f t="shared" si="30"/>
        <v>0.89871608590034435</v>
      </c>
      <c r="AJ134">
        <f t="shared" si="30"/>
        <v>1.0406356434910298</v>
      </c>
      <c r="AK134">
        <f t="shared" si="30"/>
        <v>1.0289589845180349</v>
      </c>
      <c r="AL134">
        <f t="shared" si="30"/>
        <v>1.0326605672175655</v>
      </c>
      <c r="AM134">
        <f t="shared" si="30"/>
        <v>1.0451782433339514</v>
      </c>
      <c r="AN134">
        <f t="shared" si="30"/>
        <v>1.0863603123506458</v>
      </c>
      <c r="AO134">
        <f t="shared" si="30"/>
        <v>1.0680474558754756</v>
      </c>
      <c r="AP134">
        <f t="shared" si="30"/>
        <v>1.094310623854911</v>
      </c>
      <c r="AQ134">
        <f t="shared" si="30"/>
        <v>1.1264208429637053</v>
      </c>
      <c r="AR134">
        <f t="shared" si="30"/>
        <v>1.1389791345081024</v>
      </c>
      <c r="AS134">
        <f t="shared" si="30"/>
        <v>1.1908406234374933</v>
      </c>
      <c r="AT134">
        <f t="shared" si="30"/>
        <v>1.2621225494791204</v>
      </c>
      <c r="AU134">
        <f t="shared" si="30"/>
        <v>1.294713074357378</v>
      </c>
      <c r="AV134">
        <f t="shared" si="30"/>
        <v>1.3359223022409339</v>
      </c>
      <c r="AW134">
        <f t="shared" si="30"/>
        <v>1.4225623309041848</v>
      </c>
      <c r="AX134">
        <f t="shared" si="30"/>
        <v>1.433055894197879</v>
      </c>
      <c r="AY134">
        <f t="shared" si="30"/>
        <v>1.4360136599307991</v>
      </c>
      <c r="AZ134">
        <f t="shared" si="30"/>
        <v>1.4405692424752934</v>
      </c>
      <c r="BA134">
        <f t="shared" si="30"/>
        <v>1.4829934263467366</v>
      </c>
      <c r="BB134">
        <f t="shared" si="30"/>
        <v>1.5368604116968339</v>
      </c>
      <c r="BC134">
        <f t="shared" si="30"/>
        <v>1.5218447925065575</v>
      </c>
      <c r="BD134">
        <f t="shared" si="30"/>
        <v>1.5937161145718379</v>
      </c>
      <c r="BE134">
        <f t="shared" si="30"/>
        <v>1.6521689951756697</v>
      </c>
      <c r="BF134">
        <f t="shared" si="30"/>
        <v>1.7301287026681791</v>
      </c>
      <c r="BG134">
        <f t="shared" si="30"/>
        <v>1.7773110749840337</v>
      </c>
      <c r="BH134">
        <f t="shared" si="30"/>
        <v>1.8160238803442275</v>
      </c>
      <c r="BI134">
        <f t="shared" si="30"/>
        <v>1.877584792687313</v>
      </c>
      <c r="BJ134">
        <f t="shared" si="30"/>
        <v>1.9008886330872501</v>
      </c>
      <c r="BK134">
        <f t="shared" si="30"/>
        <v>1.8584391026578826</v>
      </c>
      <c r="BL134">
        <f t="shared" si="30"/>
        <v>1.8463018537812801</v>
      </c>
      <c r="BM134">
        <f t="shared" si="30"/>
        <v>1.9015921386478063</v>
      </c>
      <c r="BN134">
        <f t="shared" si="30"/>
        <v>1.9255821048754596</v>
      </c>
      <c r="BO134">
        <f t="shared" si="30"/>
        <v>1.9797373230055078</v>
      </c>
      <c r="BP134">
        <f t="shared" ref="BP134:EA134" si="31">BP137/(BP$140*1000000)</f>
        <v>1.980659955614414</v>
      </c>
      <c r="BQ134">
        <f t="shared" si="31"/>
        <v>1.9700116958685763</v>
      </c>
      <c r="BR134">
        <f t="shared" si="31"/>
        <v>1.9948955865768414</v>
      </c>
      <c r="BS134">
        <f t="shared" si="31"/>
        <v>2.0057068442173649</v>
      </c>
      <c r="BT134">
        <f t="shared" si="31"/>
        <v>1.9219369034825342</v>
      </c>
      <c r="BU134">
        <f t="shared" si="31"/>
        <v>1.9912411965322527</v>
      </c>
      <c r="BV134">
        <f t="shared" si="31"/>
        <v>1.9917714565812827</v>
      </c>
      <c r="BW134">
        <f t="shared" si="31"/>
        <v>2.0219049462680179</v>
      </c>
      <c r="BX134">
        <f t="shared" si="31"/>
        <v>1.7020000409046296</v>
      </c>
      <c r="BY134">
        <f t="shared" si="31"/>
        <v>1.5510872145523411</v>
      </c>
      <c r="BZ134">
        <f t="shared" si="31"/>
        <v>1.4233262703156855</v>
      </c>
      <c r="CA134">
        <f t="shared" si="31"/>
        <v>1.194248182512812</v>
      </c>
      <c r="CB134">
        <f t="shared" si="31"/>
        <v>1.0414077551697474</v>
      </c>
      <c r="CC134">
        <f t="shared" si="31"/>
        <v>0.82814263231852836</v>
      </c>
      <c r="CD134">
        <f t="shared" si="31"/>
        <v>1.0915481016359216</v>
      </c>
      <c r="CE134">
        <f t="shared" si="31"/>
        <v>0.99774369592171941</v>
      </c>
      <c r="CF134">
        <f t="shared" si="31"/>
        <v>0.94727059408487946</v>
      </c>
      <c r="CG134">
        <f t="shared" si="31"/>
        <v>1.0128738725512243</v>
      </c>
      <c r="CH134">
        <f t="shared" si="31"/>
        <v>1.0710684898757199</v>
      </c>
      <c r="CI134">
        <f t="shared" si="31"/>
        <v>0.87052212919432981</v>
      </c>
      <c r="CJ134">
        <f t="shared" si="31"/>
        <v>0.89256643460433116</v>
      </c>
      <c r="CK134">
        <f t="shared" si="31"/>
        <v>0.99014330568316078</v>
      </c>
      <c r="CL134">
        <f t="shared" si="31"/>
        <v>1.0723743796701009</v>
      </c>
      <c r="CM134">
        <f t="shared" si="31"/>
        <v>1.1753617121987725</v>
      </c>
      <c r="CN134">
        <f t="shared" si="31"/>
        <v>1.2438067749644426</v>
      </c>
      <c r="CO134">
        <f t="shared" si="31"/>
        <v>1.1011715751853886</v>
      </c>
      <c r="CP134">
        <f t="shared" si="31"/>
        <v>1.0782732500949745</v>
      </c>
      <c r="CQ134">
        <f t="shared" si="31"/>
        <v>1.1128983568442572</v>
      </c>
      <c r="CR134">
        <f t="shared" si="31"/>
        <v>1.1521712802612534</v>
      </c>
      <c r="CS134">
        <f t="shared" si="31"/>
        <v>1.0395670938425245</v>
      </c>
      <c r="CT134">
        <f t="shared" si="31"/>
        <v>0.71819160704342144</v>
      </c>
      <c r="CU134">
        <f t="shared" si="31"/>
        <v>0.71765816117562975</v>
      </c>
      <c r="CV134">
        <f t="shared" si="31"/>
        <v>0.68234089722427682</v>
      </c>
      <c r="CW134">
        <f t="shared" si="31"/>
        <v>0.61162934867035346</v>
      </c>
      <c r="CX134">
        <f t="shared" si="31"/>
        <v>0.60131408453966051</v>
      </c>
      <c r="CY134">
        <f t="shared" si="31"/>
        <v>0.6290670237054683</v>
      </c>
      <c r="CZ134">
        <f t="shared" si="31"/>
        <v>0.66131107836572767</v>
      </c>
      <c r="DA134">
        <f t="shared" si="31"/>
        <v>0.58603099665628033</v>
      </c>
      <c r="DB134">
        <f t="shared" si="31"/>
        <v>0.41904974143997253</v>
      </c>
      <c r="DC134">
        <f t="shared" si="31"/>
        <v>0.24155858651275922</v>
      </c>
      <c r="DD134">
        <f t="shared" si="31"/>
        <v>0.19518486862605552</v>
      </c>
      <c r="DE134">
        <f t="shared" si="31"/>
        <v>0.15116439642770846</v>
      </c>
      <c r="DF134">
        <f t="shared" si="31"/>
        <v>0.15769603094755522</v>
      </c>
      <c r="DG134">
        <f t="shared" si="31"/>
        <v>0.14804472857442302</v>
      </c>
      <c r="DH134">
        <f t="shared" si="31"/>
        <v>0.13087143050012176</v>
      </c>
      <c r="DI134">
        <f t="shared" si="31"/>
        <v>0.14345072397977335</v>
      </c>
      <c r="DJ134">
        <f t="shared" si="31"/>
        <v>0.17464131876268996</v>
      </c>
      <c r="DK134">
        <f t="shared" si="31"/>
        <v>0.193393601785743</v>
      </c>
      <c r="DL134">
        <f t="shared" si="31"/>
        <v>0.23116267313240113</v>
      </c>
      <c r="DM134">
        <f t="shared" si="31"/>
        <v>0.27311294641969724</v>
      </c>
      <c r="DN134">
        <f t="shared" si="31"/>
        <v>0.30047655627270697</v>
      </c>
      <c r="DO134">
        <f t="shared" si="31"/>
        <v>0.32427202128987892</v>
      </c>
      <c r="DP134">
        <f t="shared" si="31"/>
        <v>0.32453224516333784</v>
      </c>
      <c r="DQ134">
        <f t="shared" si="31"/>
        <v>0.35655561093314853</v>
      </c>
      <c r="DR134">
        <f t="shared" si="31"/>
        <v>0.39428344257188169</v>
      </c>
      <c r="DS134">
        <f t="shared" si="31"/>
        <v>0.42873305249163285</v>
      </c>
      <c r="DT134">
        <f t="shared" si="31"/>
        <v>0.4505648933268846</v>
      </c>
      <c r="DU134">
        <f t="shared" si="31"/>
        <v>0.47016347358028565</v>
      </c>
      <c r="DV134">
        <f t="shared" si="31"/>
        <v>0.47001540119504182</v>
      </c>
      <c r="DW134">
        <f t="shared" si="31"/>
        <v>0.48177322860324973</v>
      </c>
      <c r="DX134">
        <f t="shared" si="31"/>
        <v>0.46948096143073931</v>
      </c>
      <c r="DY134">
        <f t="shared" si="31"/>
        <v>0.43670706598075898</v>
      </c>
      <c r="DZ134">
        <f t="shared" si="31"/>
        <v>0.44579902368841939</v>
      </c>
      <c r="EA134">
        <f t="shared" si="31"/>
        <v>0.48042257400099242</v>
      </c>
      <c r="EB134">
        <f t="shared" ref="EB134:EQ134" si="32">EB137/(EB$140*1000000)</f>
        <v>0.47389361038287042</v>
      </c>
      <c r="EC134">
        <f t="shared" si="32"/>
        <v>0.49671479441893057</v>
      </c>
      <c r="ED134">
        <f t="shared" si="32"/>
        <v>0.50018904568341838</v>
      </c>
      <c r="EE134">
        <f t="shared" si="32"/>
        <v>0.47325076182824832</v>
      </c>
      <c r="EF134">
        <f t="shared" si="32"/>
        <v>0.43658137172754602</v>
      </c>
      <c r="EG134">
        <f t="shared" si="32"/>
        <v>0.4202141949854119</v>
      </c>
      <c r="EH134">
        <f t="shared" si="32"/>
        <v>0.43670141491599956</v>
      </c>
      <c r="EI134">
        <f t="shared" si="32"/>
        <v>0.40577013356630665</v>
      </c>
      <c r="EJ134">
        <f t="shared" si="32"/>
        <v>0.4104809769828453</v>
      </c>
      <c r="EK134">
        <f t="shared" si="32"/>
        <v>0.41704812331699925</v>
      </c>
      <c r="EL134">
        <f t="shared" si="32"/>
        <v>0.41179593101233675</v>
      </c>
      <c r="EM134">
        <f t="shared" si="32"/>
        <v>0.36238016339135615</v>
      </c>
      <c r="EN134">
        <f t="shared" si="32"/>
        <v>0.34378144678644085</v>
      </c>
      <c r="EO134">
        <f t="shared" si="32"/>
        <v>0.36329939215600776</v>
      </c>
      <c r="EP134">
        <f t="shared" si="32"/>
        <v>0.39540156236071983</v>
      </c>
      <c r="EQ134">
        <f t="shared" si="32"/>
        <v>0.43717613870986194</v>
      </c>
    </row>
    <row r="135" spans="1:150" x14ac:dyDescent="0.25">
      <c r="B135" t="s">
        <v>450</v>
      </c>
      <c r="C135">
        <f>C138/(C$140*1000000)</f>
        <v>0.62863832936351893</v>
      </c>
      <c r="D135">
        <f t="shared" ref="D135:BO135" si="33">D138/(D$140*1000000)</f>
        <v>0.64899974193546472</v>
      </c>
      <c r="E135">
        <f t="shared" si="33"/>
        <v>0.63305032366211533</v>
      </c>
      <c r="F135">
        <f t="shared" si="33"/>
        <v>0.64794098270389222</v>
      </c>
      <c r="G135">
        <f t="shared" si="33"/>
        <v>0.61251915926061928</v>
      </c>
      <c r="H135">
        <f t="shared" si="33"/>
        <v>0.56793059934951939</v>
      </c>
      <c r="I135">
        <f t="shared" si="33"/>
        <v>0.66931244983448979</v>
      </c>
      <c r="J135">
        <f t="shared" si="33"/>
        <v>0.69355887715852749</v>
      </c>
      <c r="K135">
        <f t="shared" si="33"/>
        <v>0.71114248262545188</v>
      </c>
      <c r="L135">
        <f t="shared" si="33"/>
        <v>0.72301007120331273</v>
      </c>
      <c r="M135">
        <f t="shared" si="33"/>
        <v>0.71858725418984526</v>
      </c>
      <c r="N135">
        <f t="shared" si="33"/>
        <v>0.65748316413930719</v>
      </c>
      <c r="O135">
        <f t="shared" si="33"/>
        <v>0.59978618115899451</v>
      </c>
      <c r="P135">
        <f t="shared" si="33"/>
        <v>0.57396632641707723</v>
      </c>
      <c r="Q135">
        <f t="shared" si="33"/>
        <v>0.57666144310446021</v>
      </c>
      <c r="R135">
        <f t="shared" si="33"/>
        <v>0.64831015005732906</v>
      </c>
      <c r="S135">
        <f t="shared" si="33"/>
        <v>0.73132593189810113</v>
      </c>
      <c r="T135">
        <f t="shared" si="33"/>
        <v>0.78966665321688212</v>
      </c>
      <c r="U135">
        <f t="shared" si="33"/>
        <v>0.72565691438246083</v>
      </c>
      <c r="V135">
        <f t="shared" si="33"/>
        <v>0.70634339523163792</v>
      </c>
      <c r="W135">
        <f t="shared" si="33"/>
        <v>0.74803697131011126</v>
      </c>
      <c r="X135">
        <f t="shared" si="33"/>
        <v>0.77683753496717578</v>
      </c>
      <c r="Y135">
        <f t="shared" si="33"/>
        <v>0.82110341255065245</v>
      </c>
      <c r="Z135">
        <f t="shared" si="33"/>
        <v>0.84897482429618853</v>
      </c>
      <c r="AA135">
        <f t="shared" si="33"/>
        <v>0.83010222482908114</v>
      </c>
      <c r="AB135">
        <f t="shared" si="33"/>
        <v>0.79967373030968314</v>
      </c>
      <c r="AC135">
        <f t="shared" si="33"/>
        <v>0.80428944019761883</v>
      </c>
      <c r="AD135">
        <f t="shared" si="33"/>
        <v>0.88098872850726995</v>
      </c>
      <c r="AE135">
        <f t="shared" si="33"/>
        <v>0.88305877046900672</v>
      </c>
      <c r="AF135">
        <f t="shared" si="33"/>
        <v>0.77872726947574511</v>
      </c>
      <c r="AG135">
        <f t="shared" si="33"/>
        <v>0.91158900093590201</v>
      </c>
      <c r="AH135">
        <f t="shared" si="33"/>
        <v>0.90894887132364677</v>
      </c>
      <c r="AI135">
        <f t="shared" si="33"/>
        <v>0.91960338575851686</v>
      </c>
      <c r="AJ135">
        <f t="shared" si="33"/>
        <v>1.0673523694147604</v>
      </c>
      <c r="AK135">
        <f t="shared" si="33"/>
        <v>1.0578100584369186</v>
      </c>
      <c r="AL135">
        <f t="shared" si="33"/>
        <v>1.084057601473563</v>
      </c>
      <c r="AM135">
        <f t="shared" si="33"/>
        <v>1.0987545427087408</v>
      </c>
      <c r="AN135">
        <f t="shared" si="33"/>
        <v>1.1436560943732101</v>
      </c>
      <c r="AO135">
        <f t="shared" si="33"/>
        <v>1.1259579571620957</v>
      </c>
      <c r="AP135">
        <f t="shared" si="33"/>
        <v>1.1552303264339565</v>
      </c>
      <c r="AQ135">
        <f t="shared" si="33"/>
        <v>1.1275684090488141</v>
      </c>
      <c r="AR135">
        <f t="shared" si="33"/>
        <v>1.1395068255333995</v>
      </c>
      <c r="AS135">
        <f t="shared" si="33"/>
        <v>1.1907001163913975</v>
      </c>
      <c r="AT135">
        <f t="shared" si="33"/>
        <v>1.2612534187859386</v>
      </c>
      <c r="AU135">
        <f t="shared" si="33"/>
        <v>1.2931170089070043</v>
      </c>
      <c r="AV135">
        <f t="shared" si="33"/>
        <v>1.301116704794971</v>
      </c>
      <c r="AW135">
        <f t="shared" si="33"/>
        <v>1.3820868832630755</v>
      </c>
      <c r="AX135">
        <f t="shared" si="33"/>
        <v>1.3889382602833595</v>
      </c>
      <c r="AY135">
        <f t="shared" si="33"/>
        <v>1.3885937596826792</v>
      </c>
      <c r="AZ135">
        <f t="shared" si="33"/>
        <v>1.3899472241504669</v>
      </c>
      <c r="BA135">
        <f t="shared" si="33"/>
        <v>1.3993024350879353</v>
      </c>
      <c r="BB135">
        <f t="shared" si="33"/>
        <v>1.4453872057033141</v>
      </c>
      <c r="BC135">
        <f t="shared" si="33"/>
        <v>1.4265575093785983</v>
      </c>
      <c r="BD135">
        <f t="shared" si="33"/>
        <v>1.4894163800694475</v>
      </c>
      <c r="BE135">
        <f t="shared" si="33"/>
        <v>1.5393708783751712</v>
      </c>
      <c r="BF135">
        <f t="shared" si="33"/>
        <v>1.5586617726403689</v>
      </c>
      <c r="BG135">
        <f t="shared" si="33"/>
        <v>1.5945257224319238</v>
      </c>
      <c r="BH135">
        <f t="shared" si="33"/>
        <v>1.6223083198551083</v>
      </c>
      <c r="BI135">
        <f t="shared" si="33"/>
        <v>1.6700927460318182</v>
      </c>
      <c r="BJ135">
        <f t="shared" si="33"/>
        <v>1.6832148473722537</v>
      </c>
      <c r="BK135">
        <f t="shared" si="33"/>
        <v>1.630131602308712</v>
      </c>
      <c r="BL135">
        <f t="shared" si="33"/>
        <v>1.6122447565266509</v>
      </c>
      <c r="BM135">
        <f t="shared" si="33"/>
        <v>1.6528087123247088</v>
      </c>
      <c r="BN135">
        <f t="shared" si="33"/>
        <v>1.6658186193323798</v>
      </c>
      <c r="BO135">
        <f t="shared" si="33"/>
        <v>1.7049379781674074</v>
      </c>
      <c r="BP135">
        <f t="shared" ref="BP135:EA135" si="34">BP138/(BP$140*1000000)</f>
        <v>1.6817976154050145</v>
      </c>
      <c r="BQ135">
        <f t="shared" si="34"/>
        <v>1.6651575225265569</v>
      </c>
      <c r="BR135">
        <f t="shared" si="34"/>
        <v>1.6784227064726678</v>
      </c>
      <c r="BS135">
        <f t="shared" si="34"/>
        <v>1.6799157431506795</v>
      </c>
      <c r="BT135">
        <f t="shared" si="34"/>
        <v>1.6029578343677404</v>
      </c>
      <c r="BU135">
        <f t="shared" si="34"/>
        <v>1.6625531611751141</v>
      </c>
      <c r="BV135">
        <f t="shared" si="34"/>
        <v>1.6553498013867813</v>
      </c>
      <c r="BW135">
        <f t="shared" si="34"/>
        <v>1.6723969100239688</v>
      </c>
      <c r="BX135">
        <f t="shared" si="34"/>
        <v>1.4010910173476099</v>
      </c>
      <c r="BY135">
        <f t="shared" si="34"/>
        <v>1.2704333345472822</v>
      </c>
      <c r="BZ135">
        <f t="shared" si="34"/>
        <v>1.1906529429002213</v>
      </c>
      <c r="CA135">
        <f t="shared" si="34"/>
        <v>0.99335307568179254</v>
      </c>
      <c r="CB135">
        <f t="shared" si="34"/>
        <v>0.86154070649402326</v>
      </c>
      <c r="CC135">
        <f t="shared" si="34"/>
        <v>0.68083963508321876</v>
      </c>
      <c r="CD135">
        <f t="shared" si="34"/>
        <v>0.89210053197102857</v>
      </c>
      <c r="CE135">
        <f t="shared" si="34"/>
        <v>0.76490752845477605</v>
      </c>
      <c r="CF135">
        <f t="shared" si="34"/>
        <v>0.72101909801528619</v>
      </c>
      <c r="CG135">
        <f t="shared" si="34"/>
        <v>0.76516596478148668</v>
      </c>
      <c r="CH135">
        <f t="shared" si="34"/>
        <v>0.80311201398498211</v>
      </c>
      <c r="CI135">
        <f t="shared" si="34"/>
        <v>0.64668828536138079</v>
      </c>
      <c r="CJ135">
        <f t="shared" si="34"/>
        <v>0.61006318031961382</v>
      </c>
      <c r="CK135">
        <f t="shared" si="34"/>
        <v>0.67236842573130096</v>
      </c>
      <c r="CL135">
        <f t="shared" si="34"/>
        <v>0.72371525469242337</v>
      </c>
      <c r="CM135">
        <f t="shared" si="34"/>
        <v>0.78861964229755455</v>
      </c>
      <c r="CN135">
        <f t="shared" si="34"/>
        <v>0.82956394253825216</v>
      </c>
      <c r="CO135">
        <f t="shared" si="34"/>
        <v>0.71404845514451143</v>
      </c>
      <c r="CP135">
        <f t="shared" si="34"/>
        <v>0.69313002692556236</v>
      </c>
      <c r="CQ135">
        <f t="shared" si="34"/>
        <v>0.70958438108933175</v>
      </c>
      <c r="CR135">
        <f t="shared" si="34"/>
        <v>0.72892488244476195</v>
      </c>
      <c r="CS135">
        <f t="shared" si="34"/>
        <v>0.65251912439065574</v>
      </c>
      <c r="CT135">
        <f t="shared" si="34"/>
        <v>0.44426851580444082</v>
      </c>
      <c r="CU135">
        <f t="shared" si="34"/>
        <v>0.44064486409092302</v>
      </c>
      <c r="CV135">
        <f t="shared" si="34"/>
        <v>0.41559691049928754</v>
      </c>
      <c r="CW135">
        <f t="shared" si="34"/>
        <v>0.36972941701672668</v>
      </c>
      <c r="CX135">
        <f t="shared" si="34"/>
        <v>0.36133229391291427</v>
      </c>
      <c r="CY135">
        <f t="shared" si="34"/>
        <v>0.37343880048230277</v>
      </c>
      <c r="CZ135">
        <f t="shared" si="34"/>
        <v>0.3912051273149531</v>
      </c>
      <c r="DA135">
        <f t="shared" si="34"/>
        <v>0.34535275314154118</v>
      </c>
      <c r="DB135">
        <f t="shared" si="34"/>
        <v>0.24600450120310013</v>
      </c>
      <c r="DC135">
        <f t="shared" si="34"/>
        <v>0.17297764157900858</v>
      </c>
      <c r="DD135">
        <f t="shared" si="34"/>
        <v>0.13955411923286756</v>
      </c>
      <c r="DE135">
        <f t="shared" si="34"/>
        <v>0.10773494498742348</v>
      </c>
      <c r="DF135">
        <f t="shared" si="34"/>
        <v>0.11196975502449052</v>
      </c>
      <c r="DG135">
        <f t="shared" si="34"/>
        <v>0.1046309018017223</v>
      </c>
      <c r="DH135">
        <f t="shared" si="34"/>
        <v>9.1983727274628904E-2</v>
      </c>
      <c r="DI135">
        <f t="shared" si="34"/>
        <v>0.10078614765834086</v>
      </c>
      <c r="DJ135">
        <f t="shared" si="34"/>
        <v>0.12224896317024705</v>
      </c>
      <c r="DK135">
        <f t="shared" si="34"/>
        <v>0.13482085019714224</v>
      </c>
      <c r="DL135">
        <f t="shared" si="34"/>
        <v>0.16061054357545498</v>
      </c>
      <c r="DM135">
        <f t="shared" si="34"/>
        <v>0.18929103916795761</v>
      </c>
      <c r="DN135">
        <f t="shared" si="34"/>
        <v>0.20867692314278016</v>
      </c>
      <c r="DO135">
        <f t="shared" si="34"/>
        <v>0.22491799656235828</v>
      </c>
      <c r="DP135">
        <f t="shared" si="34"/>
        <v>0.22482690409064557</v>
      </c>
      <c r="DQ135">
        <f t="shared" si="34"/>
        <v>0.24674554369976445</v>
      </c>
      <c r="DR135">
        <f t="shared" si="34"/>
        <v>0.27255487277726148</v>
      </c>
      <c r="DS135">
        <f t="shared" si="34"/>
        <v>0.29833142554998127</v>
      </c>
      <c r="DT135">
        <f t="shared" si="34"/>
        <v>0.31339142109433538</v>
      </c>
      <c r="DU135">
        <f t="shared" si="34"/>
        <v>0.32687747052856436</v>
      </c>
      <c r="DV135">
        <f t="shared" si="34"/>
        <v>0.32660635421440415</v>
      </c>
      <c r="DW135">
        <f t="shared" si="34"/>
        <v>0.33459647159106476</v>
      </c>
      <c r="DX135">
        <f t="shared" si="34"/>
        <v>0.33294242388255896</v>
      </c>
      <c r="DY135">
        <f t="shared" si="34"/>
        <v>0.31015783598317115</v>
      </c>
      <c r="DZ135">
        <f t="shared" si="34"/>
        <v>0.31701280802150367</v>
      </c>
      <c r="EA135">
        <f t="shared" si="34"/>
        <v>0.34203338827291191</v>
      </c>
      <c r="EB135">
        <f t="shared" ref="EB135:EQ135" si="35">EB138/(EB$140*1000000)</f>
        <v>0.33794321486591922</v>
      </c>
      <c r="EC135">
        <f t="shared" si="35"/>
        <v>0.3649747149836774</v>
      </c>
      <c r="ED135">
        <f t="shared" si="35"/>
        <v>0.36871697553381227</v>
      </c>
      <c r="EE135">
        <f t="shared" si="35"/>
        <v>0.35003214511979874</v>
      </c>
      <c r="EF135">
        <f t="shared" si="35"/>
        <v>0.32424208897672807</v>
      </c>
      <c r="EG135">
        <f t="shared" si="35"/>
        <v>0.31344452505990855</v>
      </c>
      <c r="EH135">
        <f t="shared" si="35"/>
        <v>0.32366743458144709</v>
      </c>
      <c r="EI135">
        <f t="shared" si="35"/>
        <v>0.30212125232461995</v>
      </c>
      <c r="EJ135">
        <f t="shared" si="35"/>
        <v>0.30704999546614525</v>
      </c>
      <c r="EK135">
        <f t="shared" si="35"/>
        <v>0.31320428670555034</v>
      </c>
      <c r="EL135">
        <f t="shared" si="35"/>
        <v>0.31084587318245355</v>
      </c>
      <c r="EM135">
        <f t="shared" si="35"/>
        <v>0.27946777744210283</v>
      </c>
      <c r="EN135">
        <f t="shared" si="35"/>
        <v>0.26736826211831122</v>
      </c>
      <c r="EO135">
        <f t="shared" si="35"/>
        <v>0.28443450046103419</v>
      </c>
      <c r="EP135">
        <f t="shared" si="35"/>
        <v>0.31133547030099856</v>
      </c>
      <c r="EQ135">
        <f t="shared" si="35"/>
        <v>0.34606391445981927</v>
      </c>
    </row>
    <row r="136" spans="1:150" x14ac:dyDescent="0.25">
      <c r="B136" t="s">
        <v>451</v>
      </c>
      <c r="C136">
        <f>C139/(C$140*1000000)</f>
        <v>0.62863832936351893</v>
      </c>
      <c r="D136">
        <f t="shared" ref="D136:BO136" si="36">D139/(D$140*1000000)</f>
        <v>0.65222366372759433</v>
      </c>
      <c r="E136">
        <f t="shared" si="36"/>
        <v>0.62984910556519058</v>
      </c>
      <c r="F136">
        <f t="shared" si="36"/>
        <v>0.63823400765560889</v>
      </c>
      <c r="G136">
        <f t="shared" si="36"/>
        <v>0.5973245072281762</v>
      </c>
      <c r="H136">
        <f t="shared" si="36"/>
        <v>0.56200680343172482</v>
      </c>
      <c r="I136">
        <f t="shared" si="36"/>
        <v>0.67643665719049428</v>
      </c>
      <c r="J136">
        <f t="shared" si="36"/>
        <v>0.71500359935702162</v>
      </c>
      <c r="K136">
        <f t="shared" si="36"/>
        <v>0.7469938307102989</v>
      </c>
      <c r="L136">
        <f t="shared" si="36"/>
        <v>0.77219691270534463</v>
      </c>
      <c r="M136">
        <f t="shared" si="36"/>
        <v>0.7628423714620709</v>
      </c>
      <c r="N136">
        <f t="shared" si="36"/>
        <v>0.70962155767689494</v>
      </c>
      <c r="O136">
        <f t="shared" si="36"/>
        <v>0.65727919863945194</v>
      </c>
      <c r="P136">
        <f t="shared" si="36"/>
        <v>0.63746973159691311</v>
      </c>
      <c r="Q136">
        <f t="shared" si="36"/>
        <v>0.64830652107427766</v>
      </c>
      <c r="R136">
        <f t="shared" si="36"/>
        <v>0.71625606989131763</v>
      </c>
      <c r="S136">
        <f t="shared" si="36"/>
        <v>0.78919290080702387</v>
      </c>
      <c r="T136">
        <f t="shared" si="36"/>
        <v>0.83303695085185869</v>
      </c>
      <c r="U136">
        <f t="shared" si="36"/>
        <v>0.74810693633984682</v>
      </c>
      <c r="V136">
        <f t="shared" si="36"/>
        <v>0.71182104778672739</v>
      </c>
      <c r="W136">
        <f t="shared" si="36"/>
        <v>0.73378148436738166</v>
      </c>
      <c r="X136">
        <f t="shared" si="36"/>
        <v>0.76500237001765015</v>
      </c>
      <c r="Y136">
        <f t="shared" si="36"/>
        <v>0.81121089271935543</v>
      </c>
      <c r="Z136">
        <f t="shared" si="36"/>
        <v>0.84015387180118739</v>
      </c>
      <c r="AA136">
        <f t="shared" si="36"/>
        <v>0.82222519913500625</v>
      </c>
      <c r="AB136">
        <f t="shared" si="36"/>
        <v>0.79616577609319361</v>
      </c>
      <c r="AC136">
        <f t="shared" si="36"/>
        <v>0.82025447053561396</v>
      </c>
      <c r="AD136">
        <f t="shared" si="36"/>
        <v>0.91806421669611482</v>
      </c>
      <c r="AE136">
        <f t="shared" si="36"/>
        <v>0.9387931046721405</v>
      </c>
      <c r="AF136">
        <f t="shared" si="36"/>
        <v>0.8423834226802519</v>
      </c>
      <c r="AG136">
        <f t="shared" si="36"/>
        <v>0.94767758416496695</v>
      </c>
      <c r="AH136">
        <f t="shared" si="36"/>
        <v>0.9284515027068232</v>
      </c>
      <c r="AI136">
        <f t="shared" si="36"/>
        <v>0.92280219965939692</v>
      </c>
      <c r="AJ136">
        <f t="shared" si="36"/>
        <v>1.0521541701219597</v>
      </c>
      <c r="AK136">
        <f t="shared" si="36"/>
        <v>1.0250299304572006</v>
      </c>
      <c r="AL136">
        <f t="shared" si="36"/>
        <v>1.0104104372668896</v>
      </c>
      <c r="AM136">
        <f t="shared" si="36"/>
        <v>1.0394656172390451</v>
      </c>
      <c r="AN136">
        <f t="shared" si="36"/>
        <v>1.096890950611765</v>
      </c>
      <c r="AO136">
        <f t="shared" si="36"/>
        <v>1.0935767934964506</v>
      </c>
      <c r="AP136">
        <f t="shared" si="36"/>
        <v>0.97947662106540612</v>
      </c>
      <c r="AQ136">
        <f t="shared" si="36"/>
        <v>1.2020531640768157</v>
      </c>
      <c r="AR136">
        <f t="shared" si="36"/>
        <v>1.1895436231072367</v>
      </c>
      <c r="AS136">
        <f t="shared" si="36"/>
        <v>1.2160034909326394</v>
      </c>
      <c r="AT136">
        <f t="shared" si="36"/>
        <v>1.2598673443129753</v>
      </c>
      <c r="AU136">
        <f t="shared" si="36"/>
        <v>1.2636659393209542</v>
      </c>
      <c r="AV136">
        <f t="shared" si="36"/>
        <v>1.2816999078739544</v>
      </c>
      <c r="AW136">
        <f t="shared" si="36"/>
        <v>1.3752244375616567</v>
      </c>
      <c r="AX136">
        <f t="shared" si="36"/>
        <v>1.394953170232021</v>
      </c>
      <c r="AY136">
        <f t="shared" si="36"/>
        <v>1.4068605551800448</v>
      </c>
      <c r="AZ136">
        <f t="shared" si="36"/>
        <v>1.4203847180084384</v>
      </c>
      <c r="BA136">
        <f t="shared" si="36"/>
        <v>1.4720329038806379</v>
      </c>
      <c r="BB136">
        <f t="shared" si="36"/>
        <v>1.5263203682579434</v>
      </c>
      <c r="BC136">
        <f t="shared" si="36"/>
        <v>1.5113395614996137</v>
      </c>
      <c r="BD136">
        <f t="shared" si="36"/>
        <v>1.5834209401313493</v>
      </c>
      <c r="BE136">
        <f t="shared" si="36"/>
        <v>1.6414212929210852</v>
      </c>
      <c r="BF136">
        <f t="shared" si="36"/>
        <v>1.7201181539131198</v>
      </c>
      <c r="BG136">
        <f t="shared" si="36"/>
        <v>1.6883780677920002</v>
      </c>
      <c r="BH136">
        <f t="shared" si="36"/>
        <v>1.6571865359999998</v>
      </c>
      <c r="BI136">
        <f t="shared" si="36"/>
        <v>1.649305944</v>
      </c>
      <c r="BJ136">
        <f t="shared" si="36"/>
        <v>1.633259056716418</v>
      </c>
      <c r="BK136">
        <f t="shared" si="36"/>
        <v>1.6434961290614671</v>
      </c>
      <c r="BL136">
        <f t="shared" si="36"/>
        <v>1.6365751186246795</v>
      </c>
      <c r="BM136">
        <f t="shared" si="36"/>
        <v>1.6444171741075</v>
      </c>
      <c r="BN136">
        <f t="shared" si="36"/>
        <v>1.6306525071880305</v>
      </c>
      <c r="BO136">
        <f t="shared" si="36"/>
        <v>1.5945131066448333</v>
      </c>
      <c r="BP136">
        <f t="shared" ref="BP136:DN136" si="37">BP139/(BP$140*1000000)</f>
        <v>1.5574952120212404</v>
      </c>
      <c r="BQ136">
        <f t="shared" si="37"/>
        <v>1.5418077361221116</v>
      </c>
      <c r="BR136">
        <f t="shared" si="37"/>
        <v>1.5642657907061435</v>
      </c>
      <c r="BS136">
        <f t="shared" si="37"/>
        <v>1.5360175074954479</v>
      </c>
      <c r="BT136">
        <f t="shared" si="37"/>
        <v>1.4147437708996271</v>
      </c>
      <c r="BU136">
        <f t="shared" si="37"/>
        <v>1.4477627891721883</v>
      </c>
      <c r="BV136">
        <f t="shared" si="37"/>
        <v>1.4285183400431545</v>
      </c>
      <c r="BW136">
        <f t="shared" si="37"/>
        <v>1.4568792437495695</v>
      </c>
      <c r="BX136">
        <f t="shared" si="37"/>
        <v>1.2512553896006611</v>
      </c>
      <c r="BY136">
        <f t="shared" si="37"/>
        <v>1.1385252821958114</v>
      </c>
      <c r="BZ136">
        <f t="shared" si="37"/>
        <v>0.96816214711867754</v>
      </c>
      <c r="CA136">
        <f t="shared" si="37"/>
        <v>0.76019221337833698</v>
      </c>
      <c r="CB136">
        <f t="shared" si="37"/>
        <v>0.61913736585025636</v>
      </c>
      <c r="CC136">
        <f t="shared" si="37"/>
        <v>0.45860331950352506</v>
      </c>
      <c r="CD136">
        <f t="shared" si="37"/>
        <v>0.5326452082589167</v>
      </c>
      <c r="CE136">
        <f t="shared" si="37"/>
        <v>0.56375717522901958</v>
      </c>
      <c r="CF136">
        <f t="shared" si="37"/>
        <v>0.58262993694086129</v>
      </c>
      <c r="CG136">
        <f t="shared" si="37"/>
        <v>0.5771470823780086</v>
      </c>
      <c r="CH136">
        <f t="shared" si="37"/>
        <v>0.59903687258262894</v>
      </c>
      <c r="CI136">
        <f t="shared" si="37"/>
        <v>0.50744967573464039</v>
      </c>
      <c r="CJ136">
        <f t="shared" si="37"/>
        <v>0.53108806935933839</v>
      </c>
      <c r="CK136">
        <f t="shared" si="37"/>
        <v>0.53844678949738289</v>
      </c>
      <c r="CL136">
        <f t="shared" si="37"/>
        <v>0.51293898765274204</v>
      </c>
      <c r="CM136">
        <f t="shared" si="37"/>
        <v>0.51474794887327113</v>
      </c>
      <c r="CN136">
        <f t="shared" si="37"/>
        <v>0.54175635217507878</v>
      </c>
      <c r="CO136">
        <f t="shared" si="37"/>
        <v>0.60139942957245884</v>
      </c>
      <c r="CP136">
        <f t="shared" si="37"/>
        <v>0.61058658378401887</v>
      </c>
      <c r="CQ136">
        <f t="shared" si="37"/>
        <v>0.62619286546675412</v>
      </c>
      <c r="CR136">
        <f t="shared" si="37"/>
        <v>0.67069816303308427</v>
      </c>
      <c r="CS136">
        <f t="shared" si="37"/>
        <v>0.61372334879420853</v>
      </c>
      <c r="CT136">
        <f t="shared" si="37"/>
        <v>0.47883824490958693</v>
      </c>
      <c r="CU136">
        <f t="shared" si="37"/>
        <v>0.46622655669050417</v>
      </c>
      <c r="CV136">
        <f t="shared" si="37"/>
        <v>0.4793063544539598</v>
      </c>
      <c r="CW136">
        <f t="shared" si="37"/>
        <v>0.43950418342619668</v>
      </c>
      <c r="CX136">
        <f t="shared" si="37"/>
        <v>0.40483501653489262</v>
      </c>
      <c r="CY136">
        <f t="shared" si="37"/>
        <v>0.36218664423910824</v>
      </c>
      <c r="CZ136">
        <f t="shared" si="37"/>
        <v>0.39156132873184835</v>
      </c>
      <c r="DA136">
        <f t="shared" si="37"/>
        <v>0.40188634658761485</v>
      </c>
      <c r="DB136">
        <f t="shared" si="37"/>
        <v>0.32632123780346861</v>
      </c>
      <c r="DC136">
        <f t="shared" si="37"/>
        <v>0.24997647712341287</v>
      </c>
      <c r="DD136">
        <f t="shared" si="37"/>
        <v>0.1915073883902528</v>
      </c>
      <c r="DE136">
        <f t="shared" si="37"/>
        <v>0.15132817368790724</v>
      </c>
      <c r="DF136">
        <f t="shared" si="37"/>
        <v>0.16062853061520505</v>
      </c>
      <c r="DG136">
        <f t="shared" si="37"/>
        <v>0.1705226627247968</v>
      </c>
      <c r="DH136">
        <f t="shared" si="37"/>
        <v>0.16768649056464308</v>
      </c>
      <c r="DI136">
        <f t="shared" si="37"/>
        <v>0.16867728627664197</v>
      </c>
      <c r="DJ136">
        <f t="shared" si="37"/>
        <v>0.20939444059251736</v>
      </c>
      <c r="DK136">
        <f t="shared" si="37"/>
        <v>0.24620965165608899</v>
      </c>
      <c r="DL136">
        <f t="shared" si="37"/>
        <v>0.28132715908705058</v>
      </c>
      <c r="DM136">
        <f t="shared" si="37"/>
        <v>0.30579730161899815</v>
      </c>
      <c r="DN136">
        <f t="shared" si="37"/>
        <v>0.3316572102630691</v>
      </c>
    </row>
    <row r="137" spans="1:150" x14ac:dyDescent="0.25">
      <c r="C137">
        <v>449659</v>
      </c>
      <c r="D137">
        <v>458452.71126759995</v>
      </c>
      <c r="E137">
        <v>467418.39587023359</v>
      </c>
      <c r="F137">
        <v>476559.41698723019</v>
      </c>
      <c r="G137">
        <v>485879.20356959919</v>
      </c>
      <c r="H137">
        <v>472881.62581314379</v>
      </c>
      <c r="I137">
        <v>482720.74952979595</v>
      </c>
      <c r="J137">
        <v>492765.40644786268</v>
      </c>
      <c r="K137">
        <v>503019.90698181221</v>
      </c>
      <c r="L137">
        <v>514661.8403296303</v>
      </c>
      <c r="M137">
        <v>527909.66699966404</v>
      </c>
      <c r="N137">
        <v>539700.12031936471</v>
      </c>
      <c r="O137">
        <v>551698.69734073768</v>
      </c>
      <c r="P137">
        <v>564275.26376344811</v>
      </c>
      <c r="Q137">
        <v>577127.87477662589</v>
      </c>
      <c r="R137">
        <v>600216.94762778864</v>
      </c>
      <c r="S137">
        <v>614578.01481798571</v>
      </c>
      <c r="T137">
        <v>628711.23081638035</v>
      </c>
      <c r="U137">
        <v>643330.20600368991</v>
      </c>
      <c r="V137">
        <v>658078.96913755639</v>
      </c>
      <c r="W137">
        <v>671484.93555598205</v>
      </c>
      <c r="X137">
        <v>688024.67727394658</v>
      </c>
      <c r="Y137">
        <v>704829.84852250339</v>
      </c>
      <c r="Z137">
        <v>722552.02855570416</v>
      </c>
      <c r="AA137">
        <v>740706.10098124144</v>
      </c>
      <c r="AB137">
        <v>752989.14718697045</v>
      </c>
      <c r="AC137">
        <v>771393.33332159289</v>
      </c>
      <c r="AD137">
        <v>790302.19558670151</v>
      </c>
      <c r="AE137">
        <v>809229.32344238518</v>
      </c>
      <c r="AF137">
        <v>829061.49287958851</v>
      </c>
      <c r="AG137">
        <v>858385.27431890578</v>
      </c>
      <c r="AH137">
        <v>880649.60190337396</v>
      </c>
      <c r="AI137">
        <v>903766.53136535047</v>
      </c>
      <c r="AJ137">
        <v>927348.42032461439</v>
      </c>
      <c r="AK137">
        <v>950868.86891405855</v>
      </c>
      <c r="AL137">
        <v>977933.96810340043</v>
      </c>
      <c r="AM137">
        <v>1001275.1652354148</v>
      </c>
      <c r="AN137">
        <v>1024808.0191521227</v>
      </c>
      <c r="AO137">
        <v>1048616.6141374747</v>
      </c>
      <c r="AP137">
        <v>1072397.4985770539</v>
      </c>
      <c r="AQ137">
        <v>1079105.1410192151</v>
      </c>
      <c r="AR137">
        <v>1102610.5778261798</v>
      </c>
      <c r="AS137">
        <v>1127731.1570004006</v>
      </c>
      <c r="AT137">
        <v>1153621.8322509322</v>
      </c>
      <c r="AU137">
        <v>1179853.3052688704</v>
      </c>
      <c r="AV137">
        <v>1200277.3386178713</v>
      </c>
      <c r="AW137">
        <v>1227308.1167688475</v>
      </c>
      <c r="AX137">
        <v>1254736.180547223</v>
      </c>
      <c r="AY137">
        <v>1282314.5967665417</v>
      </c>
      <c r="AZ137">
        <v>1309537.473884915</v>
      </c>
      <c r="BA137">
        <v>1335969.8995316522</v>
      </c>
      <c r="BB137">
        <v>1363729.0800699785</v>
      </c>
      <c r="BC137">
        <v>1392267.5648190649</v>
      </c>
      <c r="BD137">
        <v>1420110.9100542383</v>
      </c>
      <c r="BE137">
        <v>1448641.3124320658</v>
      </c>
      <c r="BF137">
        <v>1476038.3786033725</v>
      </c>
      <c r="BG137">
        <v>1537519.5292086524</v>
      </c>
      <c r="BH137">
        <v>1593003.403810726</v>
      </c>
      <c r="BI137">
        <v>1647004.2041116783</v>
      </c>
      <c r="BJ137">
        <v>1675783.4002216547</v>
      </c>
      <c r="BK137">
        <v>1620338.8192028853</v>
      </c>
      <c r="BL137">
        <v>1601707.7926108344</v>
      </c>
      <c r="BM137">
        <v>1626577.9138082925</v>
      </c>
      <c r="BN137">
        <v>1645451.2774315842</v>
      </c>
      <c r="BO137">
        <v>1713720.5397556203</v>
      </c>
      <c r="BP137">
        <v>1738522.4672420903</v>
      </c>
      <c r="BQ137">
        <v>1768947.0142149066</v>
      </c>
      <c r="BR137">
        <v>1787708.6058668019</v>
      </c>
      <c r="BS137">
        <v>1853116.3295471983</v>
      </c>
      <c r="BT137">
        <v>1951515.6787981493</v>
      </c>
      <c r="BU137">
        <v>1999645.8186370879</v>
      </c>
      <c r="BV137">
        <v>2068184.3795767899</v>
      </c>
      <c r="BW137">
        <v>2099473.9195821546</v>
      </c>
      <c r="BX137">
        <v>2097780.4536144119</v>
      </c>
      <c r="BY137">
        <v>2141187.5474849218</v>
      </c>
      <c r="BZ137">
        <v>2353855.3680177373</v>
      </c>
      <c r="CA137">
        <v>2561591.5038264934</v>
      </c>
      <c r="CB137">
        <v>2792197.3178649019</v>
      </c>
      <c r="CC137">
        <v>3050824.1341099394</v>
      </c>
      <c r="CD137">
        <v>3522565.0002295016</v>
      </c>
      <c r="CE137">
        <v>3094272.2116559069</v>
      </c>
      <c r="CF137">
        <v>3260893.0809344929</v>
      </c>
      <c r="CG137">
        <v>3971381.3870614972</v>
      </c>
      <c r="CH137">
        <v>4506124.5586348092</v>
      </c>
      <c r="CI137">
        <v>4764782.2881002584</v>
      </c>
      <c r="CJ137">
        <v>5100400.6884479765</v>
      </c>
      <c r="CK137">
        <v>5646669.1412240053</v>
      </c>
      <c r="CL137">
        <v>6494791.7804401005</v>
      </c>
      <c r="CM137">
        <v>7175478.6108366717</v>
      </c>
      <c r="CN137">
        <v>7297189.7699859263</v>
      </c>
      <c r="CO137">
        <v>5885401.4489469454</v>
      </c>
      <c r="CP137">
        <v>5578600.8434557142</v>
      </c>
      <c r="CQ137">
        <v>5515913.7553832131</v>
      </c>
      <c r="CR137">
        <v>5236587.2877804963</v>
      </c>
      <c r="CS137">
        <v>5069715.0223707864</v>
      </c>
      <c r="CT137">
        <v>4406076.0631271107</v>
      </c>
      <c r="CU137">
        <v>5001584.6562652122</v>
      </c>
      <c r="CV137">
        <v>5069307.1144413659</v>
      </c>
      <c r="CW137">
        <v>5389149.1880042357</v>
      </c>
      <c r="CX137">
        <v>6214858.9752941001</v>
      </c>
      <c r="CY137">
        <v>7808539.8123310013</v>
      </c>
      <c r="CZ137">
        <v>10195306.894080209</v>
      </c>
      <c r="DA137">
        <v>11049472.61018425</v>
      </c>
      <c r="DB137">
        <v>11709402.717851767</v>
      </c>
      <c r="DC137">
        <v>10300212.369354136</v>
      </c>
      <c r="DD137">
        <v>12434274.297477061</v>
      </c>
      <c r="DE137">
        <v>15263462.983297488</v>
      </c>
      <c r="DF137">
        <v>18024812.38611944</v>
      </c>
      <c r="DG137">
        <v>18613824.871819027</v>
      </c>
      <c r="DH137">
        <v>19136708.419727646</v>
      </c>
      <c r="DI137">
        <v>23472276.968864243</v>
      </c>
      <c r="DJ137">
        <v>28090081.33623809</v>
      </c>
      <c r="DK137">
        <v>31230706.517380338</v>
      </c>
      <c r="DL137">
        <v>37665920.162460528</v>
      </c>
      <c r="DM137">
        <v>46370404.045798033</v>
      </c>
      <c r="DN137">
        <v>52546816.576835938</v>
      </c>
      <c r="DO137">
        <v>65271053.066452287</v>
      </c>
      <c r="DP137">
        <v>69308161.560092941</v>
      </c>
      <c r="DQ137">
        <v>78964621.184744641</v>
      </c>
      <c r="DR137">
        <v>90201579.513623893</v>
      </c>
      <c r="DS137">
        <v>102692623.84181854</v>
      </c>
      <c r="DT137">
        <v>113102164.61749716</v>
      </c>
      <c r="DU137">
        <v>122034602.83809754</v>
      </c>
      <c r="DV137">
        <v>125046073.73099613</v>
      </c>
      <c r="DW137">
        <v>131634909.14596081</v>
      </c>
      <c r="DX137">
        <v>131611476.34503914</v>
      </c>
      <c r="DY137">
        <v>128055335.70155874</v>
      </c>
      <c r="DZ137">
        <v>139218253.39259905</v>
      </c>
      <c r="EA137">
        <v>157832419.25042367</v>
      </c>
      <c r="EB137">
        <v>164250280.66761008</v>
      </c>
      <c r="EC137">
        <v>182833965.78729096</v>
      </c>
      <c r="ED137">
        <v>197553024.16881907</v>
      </c>
      <c r="EE137">
        <v>212520726.78455165</v>
      </c>
      <c r="EF137">
        <v>219188101.65033904</v>
      </c>
      <c r="EG137">
        <v>231224073.18416703</v>
      </c>
      <c r="EH137">
        <v>262884057.59040338</v>
      </c>
      <c r="EI137">
        <v>266492185.75794852</v>
      </c>
      <c r="EJ137">
        <v>298701357.74144673</v>
      </c>
      <c r="EK137">
        <v>344753484.19489437</v>
      </c>
      <c r="EL137">
        <v>386026925.86289418</v>
      </c>
      <c r="EM137">
        <v>379788462.54835105</v>
      </c>
      <c r="EN137">
        <v>394884729.87244046</v>
      </c>
      <c r="EO137">
        <v>448184525.56807852</v>
      </c>
      <c r="EP137">
        <v>516079056.71877319</v>
      </c>
      <c r="EQ137">
        <v>586009622.80634594</v>
      </c>
    </row>
    <row r="138" spans="1:150" x14ac:dyDescent="0.25">
      <c r="C138">
        <v>449659</v>
      </c>
      <c r="D138">
        <v>447580.23444479995</v>
      </c>
      <c r="E138">
        <v>452235.06888302584</v>
      </c>
      <c r="F138">
        <v>456938.3135994093</v>
      </c>
      <c r="G138">
        <v>461690.47206084314</v>
      </c>
      <c r="H138">
        <v>455129.2219851379</v>
      </c>
      <c r="I138">
        <v>461588.81715477339</v>
      </c>
      <c r="J138">
        <v>468146.97536209784</v>
      </c>
      <c r="K138">
        <v>474805.29221015051</v>
      </c>
      <c r="L138">
        <v>482066.6919992253</v>
      </c>
      <c r="M138">
        <v>500177.90264184837</v>
      </c>
      <c r="N138">
        <v>510636.5390566187</v>
      </c>
      <c r="O138">
        <v>521307.61282178428</v>
      </c>
      <c r="P138">
        <v>532509.37533484946</v>
      </c>
      <c r="Q138">
        <v>543988.27397381829</v>
      </c>
      <c r="R138">
        <v>571795.20262447488</v>
      </c>
      <c r="S138">
        <v>585401.46506399044</v>
      </c>
      <c r="T138">
        <v>598832.73724335316</v>
      </c>
      <c r="U138">
        <v>612764.58618380036</v>
      </c>
      <c r="V138">
        <v>626860.73095187964</v>
      </c>
      <c r="W138">
        <v>643994.73366021086</v>
      </c>
      <c r="X138">
        <v>660251.77411378792</v>
      </c>
      <c r="Y138">
        <v>676817.7902146955</v>
      </c>
      <c r="Z138">
        <v>694348.76882399491</v>
      </c>
      <c r="AA138">
        <v>712364.99074360658</v>
      </c>
      <c r="AB138">
        <v>727266.32233427919</v>
      </c>
      <c r="AC138">
        <v>746196.50609403243</v>
      </c>
      <c r="AD138">
        <v>765716.42596627166</v>
      </c>
      <c r="AE138">
        <v>785308.38991089084</v>
      </c>
      <c r="AF138">
        <v>805926.10932629555</v>
      </c>
      <c r="AG138">
        <v>874132.27808107238</v>
      </c>
      <c r="AH138">
        <v>899072.28313139512</v>
      </c>
      <c r="AI138">
        <v>924771.20997138333</v>
      </c>
      <c r="AJ138">
        <v>951156.67034620896</v>
      </c>
      <c r="AK138">
        <v>977530.36702717782</v>
      </c>
      <c r="AL138">
        <v>1026607.1790832136</v>
      </c>
      <c r="AM138">
        <v>1052600.9733942954</v>
      </c>
      <c r="AN138">
        <v>1078857.4686881287</v>
      </c>
      <c r="AO138">
        <v>1105473.5575702011</v>
      </c>
      <c r="AP138">
        <v>1132097.3088829149</v>
      </c>
      <c r="AQ138">
        <v>1080204.5031890788</v>
      </c>
      <c r="AR138">
        <v>1103121.419235551</v>
      </c>
      <c r="AS138">
        <v>1127598.0962275804</v>
      </c>
      <c r="AT138">
        <v>1152827.4179976191</v>
      </c>
      <c r="AU138">
        <v>1178398.8339003909</v>
      </c>
      <c r="AV138">
        <v>1169005.7820300609</v>
      </c>
      <c r="AW138">
        <v>1192388.1386838015</v>
      </c>
      <c r="AX138">
        <v>1216108.2444724273</v>
      </c>
      <c r="AY138">
        <v>1239970.131694874</v>
      </c>
      <c r="AZ138">
        <v>1263519.9496691804</v>
      </c>
      <c r="BA138">
        <v>1260576.0082322424</v>
      </c>
      <c r="BB138">
        <v>1282560.5691816898</v>
      </c>
      <c r="BC138">
        <v>1305093.5019369482</v>
      </c>
      <c r="BD138">
        <v>1327172.6574204576</v>
      </c>
      <c r="BE138">
        <v>1349738.5897451742</v>
      </c>
      <c r="BF138">
        <v>1329753.4409614315</v>
      </c>
      <c r="BG138">
        <v>1379395.2406933839</v>
      </c>
      <c r="BH138">
        <v>1423077.4735571127</v>
      </c>
      <c r="BI138">
        <v>1464993.6368700161</v>
      </c>
      <c r="BJ138">
        <v>1483886.7733413288</v>
      </c>
      <c r="BK138">
        <v>1421281.7153129235</v>
      </c>
      <c r="BL138">
        <v>1398658.0714502216</v>
      </c>
      <c r="BM138">
        <v>1413774.3276163267</v>
      </c>
      <c r="BN138">
        <v>1423477.7983289696</v>
      </c>
      <c r="BO138">
        <v>1475845.91058739</v>
      </c>
      <c r="BP138">
        <v>1476196.3210534006</v>
      </c>
      <c r="BQ138">
        <v>1495207.0761042575</v>
      </c>
      <c r="BR138">
        <v>1504104.1430104242</v>
      </c>
      <c r="BS138">
        <v>1552110.8206172958</v>
      </c>
      <c r="BT138">
        <v>1627627.4941974962</v>
      </c>
      <c r="BU138">
        <v>1669570.4582625839</v>
      </c>
      <c r="BV138">
        <v>1718856.14218007</v>
      </c>
      <c r="BW138">
        <v>1736557.2512525411</v>
      </c>
      <c r="BX138">
        <v>1726898.5189708592</v>
      </c>
      <c r="BY138">
        <v>1753760.8525949155</v>
      </c>
      <c r="BZ138">
        <v>1969067.0224685702</v>
      </c>
      <c r="CA138">
        <v>2130683.4175894568</v>
      </c>
      <c r="CB138">
        <v>2309942.1316599837</v>
      </c>
      <c r="CC138">
        <v>2508169.3770011892</v>
      </c>
      <c r="CD138">
        <v>2878922.2443771129</v>
      </c>
      <c r="CE138">
        <v>2372184.4792990899</v>
      </c>
      <c r="CF138">
        <v>2482042.831922851</v>
      </c>
      <c r="CG138">
        <v>3000142.4194032303</v>
      </c>
      <c r="CH138">
        <v>3378796.7844822952</v>
      </c>
      <c r="CI138">
        <v>3539633.037087305</v>
      </c>
      <c r="CJ138">
        <v>3486089.711942011</v>
      </c>
      <c r="CK138">
        <v>3834436.9136453075</v>
      </c>
      <c r="CL138">
        <v>4383151.981867996</v>
      </c>
      <c r="CM138">
        <v>4814452.7056321101</v>
      </c>
      <c r="CN138">
        <v>4866901.8668212201</v>
      </c>
      <c r="CO138">
        <v>3816355.150484453</v>
      </c>
      <c r="CP138">
        <v>3586007.306117299</v>
      </c>
      <c r="CQ138">
        <v>3516948.5372898867</v>
      </c>
      <c r="CR138">
        <v>3312943.8639467</v>
      </c>
      <c r="CS138">
        <v>3182176.5299245361</v>
      </c>
      <c r="CT138">
        <v>2725569.1293098154</v>
      </c>
      <c r="CU138">
        <v>3070992.1663663392</v>
      </c>
      <c r="CV138">
        <v>3087589.1855583955</v>
      </c>
      <c r="CW138">
        <v>3257736.0648710034</v>
      </c>
      <c r="CX138">
        <v>3734536.2558860322</v>
      </c>
      <c r="CY138">
        <v>4635454.778504624</v>
      </c>
      <c r="CZ138">
        <v>6031134.9106235821</v>
      </c>
      <c r="DA138">
        <v>6511542.577887441</v>
      </c>
      <c r="DB138">
        <v>6874042.6019424722</v>
      </c>
      <c r="DC138">
        <v>7375877.0869430471</v>
      </c>
      <c r="DD138">
        <v>8890311.0681636762</v>
      </c>
      <c r="DE138">
        <v>10878278.111007025</v>
      </c>
      <c r="DF138">
        <v>12798253.799471959</v>
      </c>
      <c r="DG138">
        <v>13155357.175305916</v>
      </c>
      <c r="DH138">
        <v>13450344.062776061</v>
      </c>
      <c r="DI138">
        <v>16491240.384363538</v>
      </c>
      <c r="DJ138">
        <v>19663063.374992356</v>
      </c>
      <c r="DK138">
        <v>21771921.95631909</v>
      </c>
      <c r="DL138">
        <v>26170072.484399449</v>
      </c>
      <c r="DM138">
        <v>32138725.327867251</v>
      </c>
      <c r="DN138">
        <v>36493056.697076388</v>
      </c>
      <c r="DO138">
        <v>45272590.68119926</v>
      </c>
      <c r="DP138">
        <v>48014764.708287634</v>
      </c>
      <c r="DQ138">
        <v>54645524.54043106</v>
      </c>
      <c r="DR138">
        <v>62353315.848817915</v>
      </c>
      <c r="DS138">
        <v>71458070.90484497</v>
      </c>
      <c r="DT138">
        <v>78668464.017695636</v>
      </c>
      <c r="DU138">
        <v>84843601.28810297</v>
      </c>
      <c r="DV138">
        <v>86892561.703863263</v>
      </c>
      <c r="DW138">
        <v>91421800.804794177</v>
      </c>
      <c r="DX138">
        <v>93335081.813629314</v>
      </c>
      <c r="DY138">
        <v>90947385.332766503</v>
      </c>
      <c r="DZ138">
        <v>98999699.619538516</v>
      </c>
      <c r="EA138">
        <v>112367653.09746179</v>
      </c>
      <c r="EB138">
        <v>117130230.65788117</v>
      </c>
      <c r="EC138">
        <v>134342232.81111267</v>
      </c>
      <c r="ED138">
        <v>145627246.75339651</v>
      </c>
      <c r="EE138">
        <v>157187461.44525489</v>
      </c>
      <c r="EF138">
        <v>162787541.01835904</v>
      </c>
      <c r="EG138">
        <v>172473754.25797987</v>
      </c>
      <c r="EH138">
        <v>194840240.05054787</v>
      </c>
      <c r="EI138">
        <v>198420105.95577773</v>
      </c>
      <c r="EJ138">
        <v>223436055.95168817</v>
      </c>
      <c r="EK138">
        <v>258910814.05116546</v>
      </c>
      <c r="EL138">
        <v>291394032.34704316</v>
      </c>
      <c r="EM138">
        <v>292893067.14042038</v>
      </c>
      <c r="EN138">
        <v>307112687.29007328</v>
      </c>
      <c r="EO138">
        <v>350892801.90587276</v>
      </c>
      <c r="EP138">
        <v>406355794.03567046</v>
      </c>
      <c r="EQ138">
        <v>463878894.62117958</v>
      </c>
    </row>
    <row r="139" spans="1:150" x14ac:dyDescent="0.25">
      <c r="C139">
        <v>449659</v>
      </c>
      <c r="D139">
        <f>C139*0.8+H139*0.2</f>
        <v>449803.60000000003</v>
      </c>
      <c r="E139">
        <f>C139*0.6+H139*0.4</f>
        <v>449948.19999999995</v>
      </c>
      <c r="F139">
        <f>C139*0.4+H139*0.6</f>
        <v>450092.80000000005</v>
      </c>
      <c r="G139">
        <f>C139*0.2+H139*0.8</f>
        <v>450237.4</v>
      </c>
      <c r="H139">
        <v>450382</v>
      </c>
      <c r="I139">
        <f>H139*0.8+M139*0.2</f>
        <v>466502.00000000006</v>
      </c>
      <c r="J139">
        <f>H139*0.6+M139*0.4</f>
        <v>482622</v>
      </c>
      <c r="K139">
        <f>H139*0.4+M139*0.6</f>
        <v>498742</v>
      </c>
      <c r="L139">
        <f>H139*0.2+M139*0.8</f>
        <v>514862.00000000006</v>
      </c>
      <c r="M139">
        <v>530982</v>
      </c>
      <c r="N139">
        <f>M139*0.8+R139*0.2</f>
        <v>551130</v>
      </c>
      <c r="O139">
        <f>M139*0.6+R139*0.4</f>
        <v>571278</v>
      </c>
      <c r="P139">
        <f>M139*0.4+R139*0.6</f>
        <v>591426</v>
      </c>
      <c r="Q139">
        <f>M139*0.2+R139*0.8</f>
        <v>611574</v>
      </c>
      <c r="R139">
        <v>631722</v>
      </c>
      <c r="S139">
        <f>R139*0.8+W139*0.2</f>
        <v>631722</v>
      </c>
      <c r="T139">
        <f>R139*0.6+W139*0.4</f>
        <v>631722</v>
      </c>
      <c r="U139">
        <f>R139*0.4+W139*0.6</f>
        <v>631722</v>
      </c>
      <c r="V139">
        <f>R139*0.2+W139*0.8</f>
        <v>631722</v>
      </c>
      <c r="W139">
        <v>631722</v>
      </c>
      <c r="X139">
        <f>W139*0.8+AB139*0.2</f>
        <v>650192.80000000005</v>
      </c>
      <c r="Y139">
        <f>W139*0.6+AB139*0.4</f>
        <v>668663.60000000009</v>
      </c>
      <c r="Z139">
        <f>W139*0.4+AB139*0.6</f>
        <v>687134.4</v>
      </c>
      <c r="AA139">
        <f>W139*0.2+AB139*0.8</f>
        <v>705605.20000000007</v>
      </c>
      <c r="AB139">
        <v>724076</v>
      </c>
      <c r="AC139">
        <f>AB139*0.8+AG139*0.2</f>
        <v>761008.4</v>
      </c>
      <c r="AD139">
        <f>AB139*0.6+AG139*0.4</f>
        <v>797940.8</v>
      </c>
      <c r="AE139">
        <f>AB139*0.4+AG139*0.6</f>
        <v>834873.2</v>
      </c>
      <c r="AF139">
        <f>AB139*0.2+AG139*0.8</f>
        <v>871805.60000000009</v>
      </c>
      <c r="AG139">
        <v>908738</v>
      </c>
      <c r="AH139">
        <f>AG139*0.8+AL139*0.2</f>
        <v>918363</v>
      </c>
      <c r="AI139">
        <f>AG139*0.6+AL139*0.4</f>
        <v>927988</v>
      </c>
      <c r="AJ139">
        <f>AG139*0.4+AL139*0.6</f>
        <v>937613</v>
      </c>
      <c r="AK139">
        <f>AG139*0.2+AL139*0.8</f>
        <v>947238</v>
      </c>
      <c r="AL139">
        <v>956863</v>
      </c>
      <c r="AM139">
        <f>AL139*0.8+AQ139*0.2</f>
        <v>995802.5</v>
      </c>
      <c r="AN139">
        <f>AL139*0.6+AQ139*0.4</f>
        <v>1034742</v>
      </c>
      <c r="AO139">
        <f>AL139*0.4+AQ139*0.6</f>
        <v>1073681.5</v>
      </c>
      <c r="AP139">
        <v>959863</v>
      </c>
      <c r="AQ139">
        <v>1151560.5</v>
      </c>
      <c r="AR139">
        <f>AQ139*0.8+AV139*0.2</f>
        <v>1151560.5</v>
      </c>
      <c r="AS139">
        <f>AQ139*0.6+AV139*0.4</f>
        <v>1151560.5</v>
      </c>
      <c r="AT139">
        <f>AQ139*0.4+AV139*0.6</f>
        <v>1151560.5</v>
      </c>
      <c r="AU139">
        <f>AQ139*0.2+AV139*0.8</f>
        <v>1151560.5</v>
      </c>
      <c r="AV139">
        <v>1151560.5</v>
      </c>
      <c r="AW139">
        <f>AV139*0.8+BA139*0.2</f>
        <v>1186467.6000000001</v>
      </c>
      <c r="AX139">
        <f>AV139*0.6+BA139*0.4</f>
        <v>1221374.7</v>
      </c>
      <c r="AY139">
        <f>AV139*0.4+BA139*0.6</f>
        <v>1256281.8</v>
      </c>
      <c r="AZ139">
        <f>AV139*0.2+BA139*0.8</f>
        <v>1291188.9000000001</v>
      </c>
      <c r="BA139">
        <v>1326096</v>
      </c>
      <c r="BB139">
        <f>BA139*0.8+BF139*0.2</f>
        <v>1354376.4000000001</v>
      </c>
      <c r="BC139">
        <f>BA139*0.6+BF139*0.4</f>
        <v>1382656.8</v>
      </c>
      <c r="BD139">
        <f>BA139*0.4+BF139*0.6</f>
        <v>1410937.2</v>
      </c>
      <c r="BE139">
        <f>BA139*0.2+BF139*0.8</f>
        <v>1439217.6</v>
      </c>
      <c r="BF139">
        <v>1467498</v>
      </c>
      <c r="BG139">
        <f>BF139*0.8+BK139*0.2</f>
        <v>1460585.2000000002</v>
      </c>
      <c r="BH139">
        <f>BF139*0.6+BK139*0.4</f>
        <v>1453672.4</v>
      </c>
      <c r="BI139">
        <f>BF139*0.4+BK139*0.6</f>
        <v>1446759.6</v>
      </c>
      <c r="BJ139">
        <f>BF139*0.2+BK139*0.8</f>
        <v>1439846.8</v>
      </c>
      <c r="BK139" s="40">
        <v>1432934</v>
      </c>
      <c r="BL139">
        <f>BK139*0.8+BP139*0.2</f>
        <v>1419765.2</v>
      </c>
      <c r="BM139">
        <f>BK139*0.6+BP139*0.4</f>
        <v>1406596.4</v>
      </c>
      <c r="BN139">
        <f>BK139*0.4+BP139*0.6</f>
        <v>1393427.6</v>
      </c>
      <c r="BO139">
        <f>BK139*0.2+BP139*0.8</f>
        <v>1380258.8</v>
      </c>
      <c r="BP139">
        <v>1367090</v>
      </c>
      <c r="BQ139">
        <f>BP139*0.8+BU139*0.2</f>
        <v>1384446.7</v>
      </c>
      <c r="BR139">
        <f>BP139*0.6+BU139*0.4</f>
        <v>1401803.4</v>
      </c>
      <c r="BS139">
        <f>BP139*0.4+BU139*0.6</f>
        <v>1419160.1</v>
      </c>
      <c r="BT139">
        <f>BP139*0.2+BU139*0.8</f>
        <v>1436516.8</v>
      </c>
      <c r="BU139">
        <v>1453873.5</v>
      </c>
      <c r="BV139">
        <f>BU139*0.8+BZ139*0.2</f>
        <v>1483322.4500000002</v>
      </c>
      <c r="BW139">
        <f>BU139*0.6+BZ139*0.4</f>
        <v>1512771.4</v>
      </c>
      <c r="BX139">
        <f>BU139*0.4+BZ139*0.6</f>
        <v>1542220.35</v>
      </c>
      <c r="BY139">
        <f>BU139*0.2+BZ139*0.8</f>
        <v>1571669.3</v>
      </c>
      <c r="BZ139">
        <f>AVERAGE(BU139,CE139)</f>
        <v>1601118.25</v>
      </c>
      <c r="CA139">
        <f>BZ139*0.8+CE139*0.2</f>
        <v>1630567.2000000002</v>
      </c>
      <c r="CB139">
        <f>BZ139*0.6+CE139*0.4</f>
        <v>1660016.15</v>
      </c>
      <c r="CC139">
        <f>BZ139*0.4+CE139*0.6</f>
        <v>1689465.1</v>
      </c>
      <c r="CD139">
        <f>BZ139*0.2+CE139*0.8</f>
        <v>1718914.0500000003</v>
      </c>
      <c r="CE139">
        <v>1748363</v>
      </c>
      <c r="CF139">
        <f>CE139*0.8+CJ139*0.2</f>
        <v>2005650.7000000002</v>
      </c>
      <c r="CG139">
        <f>CE139*0.6+CJ139*0.4</f>
        <v>2262938.4000000004</v>
      </c>
      <c r="CH139">
        <f>CE139*0.4+CJ139*0.6</f>
        <v>2520226.1</v>
      </c>
      <c r="CI139">
        <f>CE139*0.2+CJ139*0.8</f>
        <v>2777513.8000000003</v>
      </c>
      <c r="CJ139">
        <v>3034801.5</v>
      </c>
      <c r="CK139">
        <f>CJ139*0.8+CO139*0.2</f>
        <v>3070697.8000000003</v>
      </c>
      <c r="CL139">
        <f>CJ139*0.6+CO139*0.4</f>
        <v>3106594.1</v>
      </c>
      <c r="CM139">
        <f>CJ139*0.4+CO139*0.6</f>
        <v>3142490.4</v>
      </c>
      <c r="CN139">
        <f>CJ139*0.2+CO139*0.8</f>
        <v>3178386.7</v>
      </c>
      <c r="CO139" s="40">
        <v>3214283</v>
      </c>
      <c r="CP139">
        <f>CO139*0.8+CT139*0.2</f>
        <v>3158957.0000000005</v>
      </c>
      <c r="CQ139">
        <f>CO139*0.6+CT139*0.4</f>
        <v>3103631</v>
      </c>
      <c r="CR139">
        <f>CO139*0.4+CT139*0.6</f>
        <v>3048305</v>
      </c>
      <c r="CS139">
        <f>CO139*0.2+CT139*0.8</f>
        <v>2992979</v>
      </c>
      <c r="CT139">
        <v>2937653</v>
      </c>
      <c r="CU139">
        <f>CT139*0.8+CY139*0.2</f>
        <v>3249279</v>
      </c>
      <c r="CV139">
        <f>CT139*0.6+CY139*0.4</f>
        <v>3560905</v>
      </c>
      <c r="CW139">
        <f>CT139*0.4+CY139*0.6</f>
        <v>3872531</v>
      </c>
      <c r="CX139">
        <f>CT139*0.2+CY139*0.8</f>
        <v>4184157.0000000005</v>
      </c>
      <c r="CY139">
        <v>4495783</v>
      </c>
      <c r="CZ139">
        <f>CY139*0.8+DD139*0.2</f>
        <v>6036626.4000000004</v>
      </c>
      <c r="DA139">
        <f>CY139*0.6+DD139*0.4</f>
        <v>7577469.7999999998</v>
      </c>
      <c r="DB139">
        <f>CY139*0.4+DD139*0.6</f>
        <v>9118313.1999999993</v>
      </c>
      <c r="DC139">
        <f>CY139*0.2+DD139*0.8</f>
        <v>10659156.6</v>
      </c>
      <c r="DD139">
        <v>12200000</v>
      </c>
      <c r="DE139">
        <f>DD139*0.8+DI139*0.2</f>
        <v>15280000</v>
      </c>
      <c r="DF139">
        <f>DD139*0.6+DI139*0.4</f>
        <v>18360000</v>
      </c>
      <c r="DG139">
        <f>DD139*0.4+DI139*0.6</f>
        <v>21440000</v>
      </c>
      <c r="DH139">
        <f>DD139*0.2+DI139*0.8</f>
        <v>24520000</v>
      </c>
      <c r="DI139">
        <v>27600000</v>
      </c>
      <c r="DJ139">
        <f>DI139*0.8+DN139*0.2</f>
        <v>33679927.002798647</v>
      </c>
      <c r="DK139">
        <f>DI139*0.6+DN139*0.4</f>
        <v>39759854.005597293</v>
      </c>
      <c r="DL139">
        <f>DI139*0.4+DN139*0.6</f>
        <v>45839781.00839594</v>
      </c>
      <c r="DM139">
        <f>DI139*0.2+DN139*0.8</f>
        <v>51919708.011194587</v>
      </c>
      <c r="DN139">
        <v>57999635.013993233</v>
      </c>
    </row>
    <row r="140" spans="1:150" x14ac:dyDescent="0.25">
      <c r="B140" t="s">
        <v>492</v>
      </c>
      <c r="C140">
        <f>C141/1.14</f>
        <v>0.71529046034349963</v>
      </c>
      <c r="D140">
        <f t="shared" ref="D140:BO140" si="38">D141/1.14</f>
        <v>0.68964624409558928</v>
      </c>
      <c r="E140">
        <f t="shared" si="38"/>
        <v>0.71437459547750282</v>
      </c>
      <c r="F140">
        <f t="shared" si="38"/>
        <v>0.70521594681753486</v>
      </c>
      <c r="G140">
        <f t="shared" si="38"/>
        <v>0.75375678471536522</v>
      </c>
      <c r="H140">
        <f t="shared" si="38"/>
        <v>0.80138175774719866</v>
      </c>
      <c r="I140">
        <f t="shared" si="38"/>
        <v>0.68964624409558928</v>
      </c>
      <c r="J140">
        <f t="shared" si="38"/>
        <v>0.67499240623964063</v>
      </c>
      <c r="K140">
        <f t="shared" si="38"/>
        <v>0.66766548731166619</v>
      </c>
      <c r="L140">
        <f t="shared" si="38"/>
        <v>0.66674962244566938</v>
      </c>
      <c r="M140">
        <f t="shared" si="38"/>
        <v>0.69605729815756678</v>
      </c>
      <c r="N140">
        <f t="shared" si="38"/>
        <v>0.7766534063652849</v>
      </c>
      <c r="O140">
        <f t="shared" si="38"/>
        <v>0.86915575783096155</v>
      </c>
      <c r="P140">
        <f t="shared" si="38"/>
        <v>0.92777110925475659</v>
      </c>
      <c r="Q140">
        <f t="shared" si="38"/>
        <v>0.94334081197670205</v>
      </c>
      <c r="R140">
        <f t="shared" si="38"/>
        <v>0.88197786595491667</v>
      </c>
      <c r="S140">
        <f t="shared" si="38"/>
        <v>0.80046589288120173</v>
      </c>
      <c r="T140">
        <f t="shared" si="38"/>
        <v>0.75833610904534887</v>
      </c>
      <c r="U140">
        <f t="shared" si="38"/>
        <v>0.84442740644904812</v>
      </c>
      <c r="V140">
        <f t="shared" si="38"/>
        <v>0.88747305515089758</v>
      </c>
      <c r="W140">
        <f t="shared" si="38"/>
        <v>0.86091297403699052</v>
      </c>
      <c r="X140">
        <f t="shared" si="38"/>
        <v>0.84992259564502881</v>
      </c>
      <c r="Y140">
        <f t="shared" si="38"/>
        <v>0.82427837939711857</v>
      </c>
      <c r="Z140">
        <f t="shared" si="38"/>
        <v>0.81786732533514095</v>
      </c>
      <c r="AA140">
        <f t="shared" si="38"/>
        <v>0.85816537943900018</v>
      </c>
      <c r="AB140">
        <f t="shared" si="38"/>
        <v>0.90945381193482089</v>
      </c>
      <c r="AC140">
        <f t="shared" si="38"/>
        <v>0.92777110925475703</v>
      </c>
      <c r="AD140">
        <f t="shared" si="38"/>
        <v>0.86915575783096188</v>
      </c>
      <c r="AE140">
        <f t="shared" si="38"/>
        <v>0.88930478488289166</v>
      </c>
      <c r="AF140">
        <f t="shared" si="38"/>
        <v>1.0349272985763824</v>
      </c>
      <c r="AG140">
        <f t="shared" si="38"/>
        <v>0.9589105146986483</v>
      </c>
      <c r="AH140">
        <f t="shared" si="38"/>
        <v>0.98913405527654263</v>
      </c>
      <c r="AI140">
        <f t="shared" si="38"/>
        <v>1.0056196228644851</v>
      </c>
      <c r="AJ140">
        <f t="shared" si="38"/>
        <v>0.89113651461488508</v>
      </c>
      <c r="AK140">
        <f t="shared" si="38"/>
        <v>0.92410764979076998</v>
      </c>
      <c r="AL140">
        <f t="shared" si="38"/>
        <v>0.9470042714406901</v>
      </c>
      <c r="AM140">
        <f t="shared" si="38"/>
        <v>0.95799464983265159</v>
      </c>
      <c r="AN140">
        <f t="shared" si="38"/>
        <v>0.94334081197670283</v>
      </c>
      <c r="AO140">
        <f t="shared" si="38"/>
        <v>0.98180713634856842</v>
      </c>
      <c r="AP140">
        <f t="shared" si="38"/>
        <v>0.97997540661657478</v>
      </c>
      <c r="AQ140">
        <f t="shared" si="38"/>
        <v>0.95799464983265159</v>
      </c>
      <c r="AR140">
        <f t="shared" si="38"/>
        <v>0.96806916335861648</v>
      </c>
      <c r="AS140">
        <f t="shared" si="38"/>
        <v>0.9470042714406901</v>
      </c>
      <c r="AT140">
        <f t="shared" si="38"/>
        <v>0.9140331362648052</v>
      </c>
      <c r="AU140">
        <f t="shared" si="38"/>
        <v>0.91128554166681486</v>
      </c>
      <c r="AV140">
        <f t="shared" si="38"/>
        <v>0.89846343354285962</v>
      </c>
      <c r="AW140">
        <f t="shared" si="38"/>
        <v>0.86274470376898482</v>
      </c>
      <c r="AX140">
        <f t="shared" si="38"/>
        <v>0.87556681189293972</v>
      </c>
      <c r="AY140">
        <f t="shared" si="38"/>
        <v>0.89296824434687894</v>
      </c>
      <c r="AZ140">
        <f t="shared" si="38"/>
        <v>0.90904167274512271</v>
      </c>
      <c r="BA140">
        <f t="shared" si="38"/>
        <v>0.90086029769041664</v>
      </c>
      <c r="BB140">
        <f t="shared" si="38"/>
        <v>0.88734739322506029</v>
      </c>
      <c r="BC140">
        <f t="shared" si="38"/>
        <v>0.91485516241503706</v>
      </c>
      <c r="BD140">
        <f t="shared" si="38"/>
        <v>0.89106892819224603</v>
      </c>
      <c r="BE140">
        <f t="shared" si="38"/>
        <v>0.87681182534117008</v>
      </c>
      <c r="BF140">
        <f t="shared" si="38"/>
        <v>0.85313790605695849</v>
      </c>
      <c r="BG140">
        <f t="shared" si="38"/>
        <v>0.86508183674175587</v>
      </c>
      <c r="BH140">
        <f t="shared" si="38"/>
        <v>0.87719298245614041</v>
      </c>
      <c r="BI140">
        <f t="shared" si="38"/>
        <v>0.87719298245614041</v>
      </c>
      <c r="BJ140">
        <f t="shared" si="38"/>
        <v>0.88157894736842102</v>
      </c>
      <c r="BK140">
        <f t="shared" si="38"/>
        <v>0.8718815789473684</v>
      </c>
      <c r="BL140">
        <f t="shared" si="38"/>
        <v>0.86752217105263152</v>
      </c>
      <c r="BM140">
        <f t="shared" si="38"/>
        <v>0.85537686065789464</v>
      </c>
      <c r="BN140">
        <f t="shared" si="38"/>
        <v>0.8545214837972368</v>
      </c>
      <c r="BO140">
        <f t="shared" si="38"/>
        <v>0.86563026308660074</v>
      </c>
      <c r="BP140">
        <f t="shared" ref="BP140:EA140" si="39">BP141/1.14</f>
        <v>0.877749086769813</v>
      </c>
      <c r="BQ140">
        <f t="shared" si="39"/>
        <v>0.89793731576551861</v>
      </c>
      <c r="BR140">
        <f t="shared" si="39"/>
        <v>0.89614144113398753</v>
      </c>
      <c r="BS140">
        <f t="shared" si="39"/>
        <v>0.92392182580914106</v>
      </c>
      <c r="BT140">
        <f t="shared" si="39"/>
        <v>1.015390086564246</v>
      </c>
      <c r="BU140">
        <f t="shared" si="39"/>
        <v>1.0042207956120393</v>
      </c>
      <c r="BV140">
        <f t="shared" si="39"/>
        <v>1.0383643026628486</v>
      </c>
      <c r="BW140">
        <f t="shared" si="39"/>
        <v>1.0383643026628486</v>
      </c>
      <c r="BX140">
        <f t="shared" si="39"/>
        <v>1.2325384272608015</v>
      </c>
      <c r="BY140">
        <f t="shared" si="39"/>
        <v>1.3804430385320978</v>
      </c>
      <c r="BZ140">
        <f t="shared" si="39"/>
        <v>1.6537707601614531</v>
      </c>
      <c r="CA140">
        <f t="shared" si="39"/>
        <v>2.1449406759294045</v>
      </c>
      <c r="CB140">
        <f t="shared" si="39"/>
        <v>2.6811758449117553</v>
      </c>
      <c r="CC140">
        <f t="shared" si="39"/>
        <v>3.683935610908752</v>
      </c>
      <c r="CD140">
        <f t="shared" si="39"/>
        <v>3.2271275951560665</v>
      </c>
      <c r="CE140">
        <f t="shared" si="39"/>
        <v>3.10126961894498</v>
      </c>
      <c r="CF140">
        <f t="shared" si="39"/>
        <v>3.4424092770289278</v>
      </c>
      <c r="CG140">
        <f t="shared" si="39"/>
        <v>3.9209041665359488</v>
      </c>
      <c r="CH140">
        <f t="shared" si="39"/>
        <v>4.2071301706930724</v>
      </c>
      <c r="CI140">
        <f t="shared" si="39"/>
        <v>5.4734763520716871</v>
      </c>
      <c r="CJ140">
        <f t="shared" si="39"/>
        <v>5.7143093115628423</v>
      </c>
      <c r="CK140">
        <f t="shared" si="39"/>
        <v>5.7028806929397167</v>
      </c>
      <c r="CL140">
        <f t="shared" si="39"/>
        <v>6.0564592959019796</v>
      </c>
      <c r="CM140">
        <f t="shared" si="39"/>
        <v>6.1049109702691959</v>
      </c>
      <c r="CN140">
        <f t="shared" si="39"/>
        <v>5.8668194424286968</v>
      </c>
      <c r="CO140">
        <f t="shared" si="39"/>
        <v>5.3446725120525427</v>
      </c>
      <c r="CP140">
        <f t="shared" si="39"/>
        <v>5.1736429916668616</v>
      </c>
      <c r="CQ140">
        <f t="shared" si="39"/>
        <v>4.9563499860168525</v>
      </c>
      <c r="CR140">
        <f t="shared" si="39"/>
        <v>4.5449729371774543</v>
      </c>
      <c r="CS140">
        <f t="shared" si="39"/>
        <v>4.8767559615914085</v>
      </c>
      <c r="CT140">
        <f t="shared" si="39"/>
        <v>6.1349589996819915</v>
      </c>
      <c r="CU140">
        <f t="shared" si="39"/>
        <v>6.9693134236387424</v>
      </c>
      <c r="CV140">
        <f t="shared" si="39"/>
        <v>7.4292881095989012</v>
      </c>
      <c r="CW140">
        <f t="shared" si="39"/>
        <v>8.8111356979842963</v>
      </c>
      <c r="CX140">
        <f t="shared" si="39"/>
        <v>10.33546217373558</v>
      </c>
      <c r="CY140">
        <f t="shared" si="39"/>
        <v>12.412890070656433</v>
      </c>
      <c r="CZ140">
        <f t="shared" si="39"/>
        <v>15.416809467755288</v>
      </c>
      <c r="DA140">
        <f t="shared" si="39"/>
        <v>18.854757979064718</v>
      </c>
      <c r="DB140">
        <f t="shared" si="39"/>
        <v>27.942751324973912</v>
      </c>
      <c r="DC140">
        <f t="shared" si="39"/>
        <v>42.640638521910191</v>
      </c>
      <c r="DD140">
        <f t="shared" si="39"/>
        <v>63.705113951733814</v>
      </c>
      <c r="DE140">
        <f t="shared" si="39"/>
        <v>100.9726056134981</v>
      </c>
      <c r="DF140">
        <f t="shared" si="39"/>
        <v>114.30098955447986</v>
      </c>
      <c r="DG140">
        <f t="shared" si="39"/>
        <v>125.73108850992786</v>
      </c>
      <c r="DH140">
        <f t="shared" si="39"/>
        <v>146.22525593704611</v>
      </c>
      <c r="DI140">
        <f t="shared" si="39"/>
        <v>163.62606139355458</v>
      </c>
      <c r="DJ140">
        <f t="shared" si="39"/>
        <v>160.84441834986418</v>
      </c>
      <c r="DK140">
        <f t="shared" si="39"/>
        <v>161.48779602326363</v>
      </c>
      <c r="DL140">
        <f t="shared" si="39"/>
        <v>162.94118618747297</v>
      </c>
      <c r="DM140">
        <f t="shared" si="39"/>
        <v>169.78471600734684</v>
      </c>
      <c r="DN140">
        <f t="shared" si="39"/>
        <v>174.87825748756725</v>
      </c>
      <c r="DO140">
        <f t="shared" si="39"/>
        <v>201.28487436818992</v>
      </c>
      <c r="DP140">
        <f t="shared" si="39"/>
        <v>213.5632517046495</v>
      </c>
      <c r="DQ140">
        <f t="shared" si="39"/>
        <v>221.4650920177215</v>
      </c>
      <c r="DR140">
        <f t="shared" si="39"/>
        <v>228.77344005430629</v>
      </c>
      <c r="DS140">
        <f t="shared" si="39"/>
        <v>239.52579173685868</v>
      </c>
      <c r="DT140">
        <f t="shared" si="39"/>
        <v>251.02302974022791</v>
      </c>
      <c r="DU140">
        <f t="shared" si="39"/>
        <v>259.55781275139566</v>
      </c>
      <c r="DV140">
        <f t="shared" si="39"/>
        <v>266.04675807018054</v>
      </c>
      <c r="DW140">
        <f t="shared" si="39"/>
        <v>273.23002053807539</v>
      </c>
      <c r="DX140">
        <f t="shared" si="39"/>
        <v>280.33400107206535</v>
      </c>
      <c r="DY140">
        <f t="shared" si="39"/>
        <v>293.2293651213804</v>
      </c>
      <c r="DZ140">
        <f t="shared" si="39"/>
        <v>312.28927385427011</v>
      </c>
      <c r="EA140">
        <f t="shared" si="39"/>
        <v>328.52831609469217</v>
      </c>
      <c r="EB140">
        <f t="shared" ref="EB140:EQ140" si="40">EB141/1.14</f>
        <v>346.59737347990023</v>
      </c>
      <c r="EC140">
        <f t="shared" si="40"/>
        <v>368.08641063565403</v>
      </c>
      <c r="ED140">
        <f t="shared" si="40"/>
        <v>394.95671861205676</v>
      </c>
      <c r="EE140">
        <f t="shared" si="40"/>
        <v>449.0657890619085</v>
      </c>
      <c r="EF140">
        <f t="shared" si="40"/>
        <v>502.05555217121372</v>
      </c>
      <c r="EG140">
        <f t="shared" si="40"/>
        <v>550.25288517965032</v>
      </c>
      <c r="EH140">
        <f t="shared" si="40"/>
        <v>601.97665638653746</v>
      </c>
      <c r="EI140">
        <f t="shared" si="40"/>
        <v>656.75653211771237</v>
      </c>
      <c r="EJ140">
        <f t="shared" si="40"/>
        <v>727.68623758642536</v>
      </c>
      <c r="EK140">
        <f t="shared" si="40"/>
        <v>826.65156589817923</v>
      </c>
      <c r="EL140">
        <f t="shared" si="40"/>
        <v>937.42287572853513</v>
      </c>
      <c r="EM140">
        <f t="shared" si="40"/>
        <v>1048.0387750645023</v>
      </c>
      <c r="EN140">
        <f t="shared" si="40"/>
        <v>1148.6504974706947</v>
      </c>
      <c r="EO140">
        <f t="shared" si="40"/>
        <v>1233.6506342835262</v>
      </c>
      <c r="EP140">
        <f t="shared" si="40"/>
        <v>1305.2023710719707</v>
      </c>
      <c r="EQ140">
        <f t="shared" si="40"/>
        <v>1340.4428350909138</v>
      </c>
    </row>
    <row r="141" spans="1:150" x14ac:dyDescent="0.25">
      <c r="C141">
        <v>0.81543112479158952</v>
      </c>
      <c r="D141">
        <v>0.78619671826897175</v>
      </c>
      <c r="E141">
        <v>0.81438703884435315</v>
      </c>
      <c r="F141">
        <v>0.80394617937198964</v>
      </c>
      <c r="G141">
        <v>0.85928273457551629</v>
      </c>
      <c r="H141">
        <v>0.91357520383180646</v>
      </c>
      <c r="I141">
        <v>0.78619671826897175</v>
      </c>
      <c r="J141">
        <v>0.76949134311319023</v>
      </c>
      <c r="K141">
        <v>0.76113865553529936</v>
      </c>
      <c r="L141">
        <v>0.76009456958806298</v>
      </c>
      <c r="M141">
        <v>0.79350531989962603</v>
      </c>
      <c r="N141">
        <v>0.88538488325642473</v>
      </c>
      <c r="O141">
        <v>0.99083756392729605</v>
      </c>
      <c r="P141">
        <v>1.0576590645504225</v>
      </c>
      <c r="Q141">
        <v>1.0754085256534403</v>
      </c>
      <c r="R141">
        <v>1.0054547671886049</v>
      </c>
      <c r="S141">
        <v>0.91253111788456986</v>
      </c>
      <c r="T141">
        <v>0.8645031643116976</v>
      </c>
      <c r="U141">
        <v>0.96264724335191476</v>
      </c>
      <c r="V141">
        <v>1.0117192828720232</v>
      </c>
      <c r="W141">
        <v>0.98144079040216914</v>
      </c>
      <c r="X141">
        <v>0.96891175903533278</v>
      </c>
      <c r="Y141">
        <v>0.93967735251271511</v>
      </c>
      <c r="Z141">
        <v>0.93236875088206062</v>
      </c>
      <c r="AA141">
        <v>0.97830853256046013</v>
      </c>
      <c r="AB141">
        <v>1.0367773456056957</v>
      </c>
      <c r="AC141">
        <v>1.0576590645504229</v>
      </c>
      <c r="AD141">
        <v>0.99083756392729649</v>
      </c>
      <c r="AE141">
        <v>1.0138074547664964</v>
      </c>
      <c r="AF141">
        <v>1.179817120377076</v>
      </c>
      <c r="AG141">
        <v>1.0931579867564589</v>
      </c>
      <c r="AH141">
        <v>1.1276128230152584</v>
      </c>
      <c r="AI141">
        <v>1.1464063700655129</v>
      </c>
      <c r="AJ141">
        <v>1.0158956266609689</v>
      </c>
      <c r="AK141">
        <v>1.0534827207614776</v>
      </c>
      <c r="AL141">
        <v>1.0795848694423866</v>
      </c>
      <c r="AM141">
        <v>1.0921139008092227</v>
      </c>
      <c r="AN141">
        <v>1.0754085256534411</v>
      </c>
      <c r="AO141">
        <v>1.1192601354373679</v>
      </c>
      <c r="AP141">
        <v>1.1171719635428952</v>
      </c>
      <c r="AQ141">
        <v>1.0921139008092227</v>
      </c>
      <c r="AR141">
        <v>1.1035988462288226</v>
      </c>
      <c r="AS141">
        <v>1.0795848694423866</v>
      </c>
      <c r="AT141">
        <v>1.0419977753418779</v>
      </c>
      <c r="AU141">
        <v>1.0388655175001689</v>
      </c>
      <c r="AV141">
        <v>1.0242483142388599</v>
      </c>
      <c r="AW141">
        <v>0.98352896229664255</v>
      </c>
      <c r="AX141">
        <v>0.99814616555795121</v>
      </c>
      <c r="AY141">
        <v>1.0179837985554419</v>
      </c>
      <c r="AZ141">
        <v>1.0363075069294398</v>
      </c>
      <c r="BA141">
        <v>1.0269807393670749</v>
      </c>
      <c r="BB141">
        <v>1.0115760282765687</v>
      </c>
      <c r="BC141">
        <v>1.0429348851531421</v>
      </c>
      <c r="BD141">
        <v>1.0158185781391604</v>
      </c>
      <c r="BE141">
        <v>0.99956548088893382</v>
      </c>
      <c r="BF141">
        <v>0.9725772129049326</v>
      </c>
      <c r="BG141">
        <v>0.98619329388560162</v>
      </c>
      <c r="BH141">
        <v>1</v>
      </c>
      <c r="BI141">
        <v>1</v>
      </c>
      <c r="BJ141">
        <v>1.0049999999999999</v>
      </c>
      <c r="BK141">
        <v>0.99394499999999986</v>
      </c>
      <c r="BL141">
        <v>0.98897527499999982</v>
      </c>
      <c r="BM141">
        <v>0.97512962114999979</v>
      </c>
      <c r="BN141">
        <v>0.97415449152884981</v>
      </c>
      <c r="BO141">
        <v>0.98681849991872472</v>
      </c>
      <c r="BP141">
        <v>1.0006339589175868</v>
      </c>
      <c r="BQ141">
        <v>1.0236485399726911</v>
      </c>
      <c r="BR141">
        <v>1.0216012428927457</v>
      </c>
      <c r="BS141">
        <v>1.0532708814224208</v>
      </c>
      <c r="BT141">
        <v>1.1575446986832403</v>
      </c>
      <c r="BU141">
        <v>1.1448117069977246</v>
      </c>
      <c r="BV141">
        <v>1.1837353050356474</v>
      </c>
      <c r="BW141">
        <v>1.1837353050356474</v>
      </c>
      <c r="BX141">
        <v>1.4050938070773136</v>
      </c>
      <c r="BY141">
        <v>1.5737050639265913</v>
      </c>
      <c r="BZ141">
        <v>1.8852986665840563</v>
      </c>
      <c r="CA141">
        <v>2.4452323705595207</v>
      </c>
      <c r="CB141">
        <v>3.0565404631994006</v>
      </c>
      <c r="CC141">
        <v>4.1996865964359769</v>
      </c>
      <c r="CD141">
        <v>3.6789254584779156</v>
      </c>
      <c r="CE141">
        <v>3.5354473655972769</v>
      </c>
      <c r="CF141">
        <v>3.9243465758129776</v>
      </c>
      <c r="CG141">
        <v>4.4698307498509813</v>
      </c>
      <c r="CH141">
        <v>4.7961283945901023</v>
      </c>
      <c r="CI141">
        <v>6.2397630413617229</v>
      </c>
      <c r="CJ141">
        <v>6.5143126151816393</v>
      </c>
      <c r="CK141">
        <v>6.5012839899512764</v>
      </c>
      <c r="CL141">
        <v>6.9043635973282562</v>
      </c>
      <c r="CM141">
        <v>6.9595985061068824</v>
      </c>
      <c r="CN141">
        <v>6.6881741643687134</v>
      </c>
      <c r="CO141">
        <v>6.092926663739898</v>
      </c>
      <c r="CP141">
        <v>5.8979530105002214</v>
      </c>
      <c r="CQ141">
        <v>5.6502389840592118</v>
      </c>
      <c r="CR141">
        <v>5.181269148382297</v>
      </c>
      <c r="CS141">
        <v>5.5595017962142048</v>
      </c>
      <c r="CT141">
        <v>6.9938532596374694</v>
      </c>
      <c r="CU141">
        <v>7.9450173029481661</v>
      </c>
      <c r="CV141">
        <v>8.4693884449427461</v>
      </c>
      <c r="CW141">
        <v>10.044694695702097</v>
      </c>
      <c r="CX141">
        <v>11.78242687805856</v>
      </c>
      <c r="CY141">
        <v>14.150694680548332</v>
      </c>
      <c r="CZ141">
        <v>17.575162793241027</v>
      </c>
      <c r="DA141">
        <v>21.494424096133777</v>
      </c>
      <c r="DB141">
        <v>31.854736510470257</v>
      </c>
      <c r="DC141">
        <v>48.61032791497761</v>
      </c>
      <c r="DD141">
        <v>72.623829904976546</v>
      </c>
      <c r="DE141">
        <v>115.10877039938782</v>
      </c>
      <c r="DF141">
        <v>130.30312809210702</v>
      </c>
      <c r="DG141">
        <v>143.33344090131774</v>
      </c>
      <c r="DH141">
        <v>166.69679176823254</v>
      </c>
      <c r="DI141">
        <v>186.53370998865222</v>
      </c>
      <c r="DJ141">
        <v>183.36263691884514</v>
      </c>
      <c r="DK141">
        <v>184.09608746652052</v>
      </c>
      <c r="DL141">
        <v>185.75295225371917</v>
      </c>
      <c r="DM141">
        <v>193.55457624837538</v>
      </c>
      <c r="DN141">
        <v>199.36121353582666</v>
      </c>
      <c r="DO141">
        <v>229.46475677973649</v>
      </c>
      <c r="DP141">
        <v>243.4621069433004</v>
      </c>
      <c r="DQ141">
        <v>252.4702049002025</v>
      </c>
      <c r="DR141">
        <v>260.80172166190914</v>
      </c>
      <c r="DS141">
        <v>273.05940258001885</v>
      </c>
      <c r="DT141">
        <v>286.1662539038598</v>
      </c>
      <c r="DU141">
        <v>295.89590653659104</v>
      </c>
      <c r="DV141">
        <v>303.29330420000576</v>
      </c>
      <c r="DW141">
        <v>311.4822234134059</v>
      </c>
      <c r="DX141">
        <v>319.58076122215448</v>
      </c>
      <c r="DY141">
        <v>334.28147623837361</v>
      </c>
      <c r="DZ141">
        <v>356.00977219386789</v>
      </c>
      <c r="EA141">
        <v>374.52228034794905</v>
      </c>
      <c r="EB141">
        <v>395.12100576708622</v>
      </c>
      <c r="EC141">
        <v>419.61850812464559</v>
      </c>
      <c r="ED141">
        <v>450.25065921774467</v>
      </c>
      <c r="EE141">
        <v>511.93499953057568</v>
      </c>
      <c r="EF141">
        <v>572.34332947518362</v>
      </c>
      <c r="EG141">
        <v>627.28828910480127</v>
      </c>
      <c r="EH141">
        <v>686.25338828065264</v>
      </c>
      <c r="EI141">
        <v>748.70244661419201</v>
      </c>
      <c r="EJ141">
        <v>829.56231084852482</v>
      </c>
      <c r="EK141">
        <v>942.38278512392424</v>
      </c>
      <c r="EL141">
        <v>1068.66207833053</v>
      </c>
      <c r="EM141">
        <v>1194.7642035735325</v>
      </c>
      <c r="EN141">
        <v>1309.4615671165918</v>
      </c>
      <c r="EO141">
        <v>1406.3617230832197</v>
      </c>
      <c r="EP141">
        <v>1487.9307030220464</v>
      </c>
      <c r="EQ141">
        <v>1528.1048320036416</v>
      </c>
      <c r="ER141">
        <v>1575.4760817957545</v>
      </c>
      <c r="ES141">
        <v>1618.0139360042397</v>
      </c>
      <c r="ET141">
        <v>1677.8804516363964</v>
      </c>
    </row>
    <row r="143" spans="1:150" x14ac:dyDescent="0.25">
      <c r="C143">
        <v>1842</v>
      </c>
      <c r="D143">
        <v>1843</v>
      </c>
      <c r="E143">
        <v>1844</v>
      </c>
      <c r="F143">
        <v>1845</v>
      </c>
      <c r="G143">
        <v>1846</v>
      </c>
      <c r="H143">
        <v>1847</v>
      </c>
      <c r="I143">
        <v>1848</v>
      </c>
      <c r="J143">
        <v>1849</v>
      </c>
      <c r="K143">
        <v>1850</v>
      </c>
      <c r="L143">
        <v>1851</v>
      </c>
      <c r="M143">
        <v>1852</v>
      </c>
      <c r="N143">
        <v>1853</v>
      </c>
      <c r="O143">
        <v>1854</v>
      </c>
      <c r="P143">
        <v>1855</v>
      </c>
      <c r="Q143">
        <v>1856</v>
      </c>
      <c r="R143">
        <v>1857</v>
      </c>
      <c r="S143">
        <v>1858</v>
      </c>
      <c r="T143">
        <v>1859</v>
      </c>
      <c r="U143">
        <v>1860</v>
      </c>
      <c r="V143">
        <v>1861</v>
      </c>
      <c r="W143">
        <v>1862</v>
      </c>
      <c r="X143">
        <v>1863</v>
      </c>
      <c r="Y143">
        <v>1864</v>
      </c>
      <c r="Z143">
        <v>1865</v>
      </c>
      <c r="AA143">
        <v>1866</v>
      </c>
      <c r="AB143">
        <v>1867</v>
      </c>
      <c r="AC143">
        <v>1868</v>
      </c>
      <c r="AD143">
        <v>1869</v>
      </c>
      <c r="AE143">
        <v>1870</v>
      </c>
      <c r="AF143">
        <v>1871</v>
      </c>
      <c r="AG143">
        <v>1872</v>
      </c>
      <c r="AH143">
        <v>1873</v>
      </c>
      <c r="AI143">
        <v>1874</v>
      </c>
      <c r="AJ143">
        <v>1875</v>
      </c>
      <c r="AK143">
        <v>1876</v>
      </c>
      <c r="AL143">
        <v>1877</v>
      </c>
      <c r="AM143">
        <v>1878</v>
      </c>
      <c r="AN143">
        <v>1879</v>
      </c>
      <c r="AO143">
        <v>1880</v>
      </c>
      <c r="AP143">
        <v>1881</v>
      </c>
      <c r="AQ143">
        <v>1882</v>
      </c>
      <c r="AR143">
        <v>1883</v>
      </c>
      <c r="AS143">
        <v>1884</v>
      </c>
      <c r="AT143">
        <v>1885</v>
      </c>
      <c r="AU143">
        <v>1886</v>
      </c>
      <c r="AV143">
        <v>1887</v>
      </c>
      <c r="AW143">
        <v>1888</v>
      </c>
      <c r="AX143">
        <v>1889</v>
      </c>
      <c r="AY143">
        <v>1890</v>
      </c>
      <c r="AZ143">
        <v>1891</v>
      </c>
      <c r="BA143">
        <v>1892</v>
      </c>
      <c r="BB143">
        <v>1893</v>
      </c>
      <c r="BC143">
        <v>1894</v>
      </c>
      <c r="BD143">
        <v>1895</v>
      </c>
      <c r="BE143">
        <v>1896</v>
      </c>
      <c r="BF143">
        <v>1897</v>
      </c>
      <c r="BG143">
        <v>1898</v>
      </c>
      <c r="BH143">
        <v>1899</v>
      </c>
      <c r="BI143">
        <v>1900</v>
      </c>
      <c r="BJ143">
        <v>1901</v>
      </c>
      <c r="BK143">
        <v>1902</v>
      </c>
      <c r="BL143">
        <v>1903</v>
      </c>
      <c r="BM143">
        <v>1904</v>
      </c>
      <c r="BN143">
        <v>1905</v>
      </c>
      <c r="BO143">
        <v>1906</v>
      </c>
      <c r="BP143">
        <v>1907</v>
      </c>
      <c r="BQ143">
        <v>1908</v>
      </c>
      <c r="BR143">
        <v>1909</v>
      </c>
      <c r="BS143">
        <v>1910</v>
      </c>
      <c r="BT143">
        <v>1911</v>
      </c>
      <c r="BU143">
        <v>1912</v>
      </c>
      <c r="BV143">
        <v>1913</v>
      </c>
      <c r="BW143">
        <v>1914</v>
      </c>
      <c r="BX143">
        <v>1915</v>
      </c>
      <c r="BY143">
        <v>1916</v>
      </c>
      <c r="BZ143">
        <v>1917</v>
      </c>
      <c r="CA143">
        <v>1918</v>
      </c>
      <c r="CB143">
        <v>1919</v>
      </c>
      <c r="CC143">
        <v>1920</v>
      </c>
      <c r="CD143">
        <v>1921</v>
      </c>
      <c r="CE143">
        <v>1922</v>
      </c>
      <c r="CF143">
        <v>1923</v>
      </c>
      <c r="CG143">
        <v>1924</v>
      </c>
      <c r="CH143">
        <v>1925</v>
      </c>
      <c r="CI143">
        <v>1926</v>
      </c>
      <c r="CJ143">
        <v>1927</v>
      </c>
      <c r="CK143">
        <v>1928</v>
      </c>
      <c r="CL143">
        <v>1929</v>
      </c>
      <c r="CM143">
        <v>1930</v>
      </c>
      <c r="CN143">
        <v>1931</v>
      </c>
      <c r="CO143">
        <v>1932</v>
      </c>
      <c r="CP143">
        <v>1933</v>
      </c>
      <c r="CQ143">
        <v>1934</v>
      </c>
      <c r="CR143">
        <v>1935</v>
      </c>
      <c r="CS143">
        <v>1936</v>
      </c>
      <c r="CT143">
        <v>1937</v>
      </c>
      <c r="CU143">
        <v>1938</v>
      </c>
      <c r="CV143">
        <v>1939</v>
      </c>
      <c r="CW143">
        <v>1940</v>
      </c>
      <c r="CX143">
        <v>1941</v>
      </c>
      <c r="CY143">
        <v>1942</v>
      </c>
      <c r="CZ143">
        <v>1943</v>
      </c>
      <c r="DA143">
        <v>1944</v>
      </c>
      <c r="DB143">
        <v>1945</v>
      </c>
      <c r="DC143">
        <v>1946</v>
      </c>
      <c r="DD143">
        <v>1947</v>
      </c>
      <c r="DE143">
        <v>1948</v>
      </c>
      <c r="DF143">
        <v>1949</v>
      </c>
      <c r="DG143">
        <v>1950</v>
      </c>
      <c r="DH143">
        <v>1951</v>
      </c>
      <c r="DI143">
        <v>1952</v>
      </c>
      <c r="DJ143">
        <v>1953</v>
      </c>
      <c r="DK143">
        <v>1954</v>
      </c>
      <c r="DL143">
        <v>1955</v>
      </c>
      <c r="DM143">
        <v>1956</v>
      </c>
      <c r="DN143">
        <v>1957</v>
      </c>
      <c r="DO143">
        <v>1958</v>
      </c>
      <c r="DP143">
        <v>1959</v>
      </c>
      <c r="DQ143">
        <v>1960</v>
      </c>
      <c r="DR143">
        <v>1961</v>
      </c>
      <c r="DS143">
        <v>1962</v>
      </c>
      <c r="DT143">
        <v>1963</v>
      </c>
      <c r="DU143">
        <v>1964</v>
      </c>
      <c r="DV143">
        <v>1965</v>
      </c>
      <c r="DW143">
        <v>1966</v>
      </c>
      <c r="DX143">
        <v>1967</v>
      </c>
      <c r="DY143">
        <v>1968</v>
      </c>
      <c r="DZ143">
        <v>1969</v>
      </c>
      <c r="EA143">
        <v>1970</v>
      </c>
      <c r="EB143">
        <v>1971</v>
      </c>
      <c r="EC143">
        <v>1972</v>
      </c>
      <c r="ED143">
        <v>1973</v>
      </c>
      <c r="EE143">
        <v>1974</v>
      </c>
      <c r="EF143">
        <v>1975</v>
      </c>
      <c r="EG143">
        <v>1976</v>
      </c>
      <c r="EH143">
        <v>1977</v>
      </c>
      <c r="EI143">
        <v>1978</v>
      </c>
      <c r="EJ143">
        <v>1979</v>
      </c>
      <c r="EK143">
        <v>1980</v>
      </c>
      <c r="EL143">
        <v>1981</v>
      </c>
      <c r="EM143">
        <v>1982</v>
      </c>
      <c r="EN143">
        <v>1983</v>
      </c>
      <c r="EO143">
        <v>1984</v>
      </c>
      <c r="EP143">
        <v>1985</v>
      </c>
      <c r="EQ143">
        <v>1986</v>
      </c>
    </row>
    <row r="144" spans="1:150" x14ac:dyDescent="0.25">
      <c r="A144" t="s">
        <v>448</v>
      </c>
      <c r="B144" t="s">
        <v>453</v>
      </c>
      <c r="C144">
        <f>C147/(C$140*1000000)</f>
        <v>0.62863832936351893</v>
      </c>
      <c r="D144">
        <f t="shared" ref="D144:BO144" si="41">D147/(D$140*1000000)</f>
        <v>0.68148502340695305</v>
      </c>
      <c r="E144">
        <f t="shared" si="41"/>
        <v>0.68763201831808374</v>
      </c>
      <c r="F144">
        <f t="shared" si="41"/>
        <v>0.72804692042328256</v>
      </c>
      <c r="G144">
        <f t="shared" si="41"/>
        <v>0.71195027186432502</v>
      </c>
      <c r="H144">
        <f t="shared" si="41"/>
        <v>0.69803282385268517</v>
      </c>
      <c r="I144">
        <f t="shared" si="41"/>
        <v>0.84551890921120076</v>
      </c>
      <c r="J144">
        <f t="shared" si="41"/>
        <v>0.90050310712917481</v>
      </c>
      <c r="K144">
        <f t="shared" si="41"/>
        <v>0.94898550267251025</v>
      </c>
      <c r="L144">
        <f t="shared" si="41"/>
        <v>0.9905813100847064</v>
      </c>
      <c r="M144">
        <f t="shared" si="41"/>
        <v>0.98910482257409604</v>
      </c>
      <c r="N144">
        <f t="shared" si="41"/>
        <v>0.9240478525459207</v>
      </c>
      <c r="O144">
        <f t="shared" si="41"/>
        <v>0.86071328167207573</v>
      </c>
      <c r="P144">
        <f t="shared" si="41"/>
        <v>0.84052314022646413</v>
      </c>
      <c r="Q144">
        <f t="shared" si="41"/>
        <v>0.86709347375272772</v>
      </c>
      <c r="R144">
        <f t="shared" si="41"/>
        <v>0.97178124346100303</v>
      </c>
      <c r="S144">
        <f t="shared" si="41"/>
        <v>1.1191357468029965</v>
      </c>
      <c r="T144">
        <f t="shared" si="41"/>
        <v>1.2343743981354642</v>
      </c>
      <c r="U144">
        <f t="shared" si="41"/>
        <v>1.1599982478493092</v>
      </c>
      <c r="V144">
        <f t="shared" si="41"/>
        <v>1.1549209175618433</v>
      </c>
      <c r="W144">
        <f t="shared" si="41"/>
        <v>1.2426642748621639</v>
      </c>
      <c r="X144">
        <f t="shared" si="41"/>
        <v>1.3201744948706158</v>
      </c>
      <c r="Y144">
        <f t="shared" si="41"/>
        <v>1.424337647232266</v>
      </c>
      <c r="Z144">
        <f t="shared" si="41"/>
        <v>1.5030000034318192</v>
      </c>
      <c r="AA144">
        <f t="shared" si="41"/>
        <v>1.4985306813383694</v>
      </c>
      <c r="AB144">
        <f t="shared" si="41"/>
        <v>1.4841907960658118</v>
      </c>
      <c r="AC144">
        <f t="shared" si="41"/>
        <v>1.5262705383524151</v>
      </c>
      <c r="AD144">
        <f t="shared" si="41"/>
        <v>1.7082697214133733</v>
      </c>
      <c r="AE144">
        <f t="shared" si="41"/>
        <v>1.7536313161547414</v>
      </c>
      <c r="AF144">
        <f t="shared" si="41"/>
        <v>1.5826715310477264</v>
      </c>
      <c r="AG144">
        <f t="shared" si="41"/>
        <v>1.7908443837980845</v>
      </c>
      <c r="AH144">
        <f t="shared" si="41"/>
        <v>1.818534479355183</v>
      </c>
      <c r="AI144">
        <f t="shared" si="41"/>
        <v>1.8739300208004064</v>
      </c>
      <c r="AJ144">
        <f t="shared" si="41"/>
        <v>2.2124452292578245</v>
      </c>
      <c r="AK144">
        <f t="shared" si="41"/>
        <v>2.2350796710064991</v>
      </c>
      <c r="AL144">
        <f t="shared" si="41"/>
        <v>2.2888444735840157</v>
      </c>
      <c r="AM144">
        <f t="shared" si="41"/>
        <v>2.3773355422974354</v>
      </c>
      <c r="AN144">
        <f t="shared" si="41"/>
        <v>2.5385320758910432</v>
      </c>
      <c r="AO144">
        <f t="shared" si="41"/>
        <v>2.5636625962289039</v>
      </c>
      <c r="AP144">
        <f t="shared" si="41"/>
        <v>2.6950484737826228</v>
      </c>
      <c r="AQ144">
        <f t="shared" si="41"/>
        <v>2.8849700341164266</v>
      </c>
      <c r="AR144">
        <f t="shared" si="41"/>
        <v>2.9821516990241412</v>
      </c>
      <c r="AS144">
        <f t="shared" si="41"/>
        <v>3.1816680765675245</v>
      </c>
      <c r="AT144">
        <f t="shared" si="41"/>
        <v>3.4383295294208192</v>
      </c>
      <c r="AU144">
        <f t="shared" si="41"/>
        <v>3.5926035535039622</v>
      </c>
      <c r="AV144">
        <f t="shared" si="41"/>
        <v>3.7916405287886104</v>
      </c>
      <c r="AW144">
        <f t="shared" si="41"/>
        <v>4.1068641429326478</v>
      </c>
      <c r="AX144">
        <f t="shared" si="41"/>
        <v>4.218642709151152</v>
      </c>
      <c r="AY144">
        <f t="shared" si="41"/>
        <v>4.3139027941364221</v>
      </c>
      <c r="AZ144">
        <f t="shared" si="41"/>
        <v>4.417182203663625</v>
      </c>
      <c r="BA144">
        <f t="shared" si="41"/>
        <v>4.6432920107548936</v>
      </c>
      <c r="BB144">
        <f t="shared" si="41"/>
        <v>4.9122918232439465</v>
      </c>
      <c r="BC144">
        <f t="shared" si="41"/>
        <v>4.9630061143851778</v>
      </c>
      <c r="BD144">
        <f t="shared" si="41"/>
        <v>5.3031198023964539</v>
      </c>
      <c r="BE144">
        <f t="shared" si="41"/>
        <v>5.5991459858375423</v>
      </c>
      <c r="BF144">
        <f t="shared" si="41"/>
        <v>5.9756295695759141</v>
      </c>
      <c r="BG144">
        <f t="shared" si="41"/>
        <v>6.1413125313534067</v>
      </c>
      <c r="BH144">
        <f t="shared" si="41"/>
        <v>6.3304492997026811</v>
      </c>
      <c r="BI144">
        <f t="shared" si="41"/>
        <v>6.617260642369958</v>
      </c>
      <c r="BJ144">
        <f t="shared" si="41"/>
        <v>6.8813676820843019</v>
      </c>
      <c r="BK144">
        <f t="shared" si="41"/>
        <v>7.2119199518459203</v>
      </c>
      <c r="BL144">
        <f t="shared" si="41"/>
        <v>7.4764924951191478</v>
      </c>
      <c r="BM144">
        <f t="shared" si="41"/>
        <v>7.7919870026559828</v>
      </c>
      <c r="BN144">
        <f t="shared" si="41"/>
        <v>7.9836275189908932</v>
      </c>
      <c r="BO144">
        <f t="shared" si="41"/>
        <v>8.082740581964476</v>
      </c>
      <c r="BP144">
        <f t="shared" ref="BP144:EA144" si="42">BP147/(BP$140*1000000)</f>
        <v>8.192120484545498</v>
      </c>
      <c r="BQ144">
        <f t="shared" si="42"/>
        <v>8.2773920270406567</v>
      </c>
      <c r="BR144">
        <f t="shared" si="42"/>
        <v>8.6180273576905595</v>
      </c>
      <c r="BS144">
        <f t="shared" si="42"/>
        <v>8.715803196506668</v>
      </c>
      <c r="BT144">
        <f t="shared" si="42"/>
        <v>8.3229808053444589</v>
      </c>
      <c r="BU144">
        <f t="shared" si="42"/>
        <v>8.8503838395126913</v>
      </c>
      <c r="BV144">
        <f t="shared" si="42"/>
        <v>9.0086235370187726</v>
      </c>
      <c r="BW144">
        <f t="shared" si="42"/>
        <v>9.4798008953113921</v>
      </c>
      <c r="BX144">
        <f t="shared" si="42"/>
        <v>8.3902161507598763</v>
      </c>
      <c r="BY144">
        <f t="shared" si="42"/>
        <v>7.8392403827270654</v>
      </c>
      <c r="BZ144">
        <f t="shared" si="42"/>
        <v>6.9118241990004128</v>
      </c>
      <c r="CA144">
        <f t="shared" si="42"/>
        <v>5.6579835801925924</v>
      </c>
      <c r="CB144">
        <f t="shared" si="42"/>
        <v>4.8481136679943821</v>
      </c>
      <c r="CC144">
        <f t="shared" si="42"/>
        <v>3.8220043614881987</v>
      </c>
      <c r="CD144">
        <f t="shared" si="42"/>
        <v>4.8440436346069262</v>
      </c>
      <c r="CE144">
        <f t="shared" si="42"/>
        <v>5.5438487317704608</v>
      </c>
      <c r="CF144">
        <f t="shared" si="42"/>
        <v>5.4448817404671397</v>
      </c>
      <c r="CG144">
        <f t="shared" si="42"/>
        <v>5.3139157632685512</v>
      </c>
      <c r="CH144">
        <f t="shared" si="42"/>
        <v>5.5398594032875357</v>
      </c>
      <c r="CI144">
        <f t="shared" si="42"/>
        <v>4.742586539318812</v>
      </c>
      <c r="CJ144">
        <f t="shared" si="42"/>
        <v>5.0721678642629202</v>
      </c>
      <c r="CK144">
        <f t="shared" si="42"/>
        <v>5.8223524065122536</v>
      </c>
      <c r="CL144">
        <f t="shared" si="42"/>
        <v>6.370453259738893</v>
      </c>
      <c r="CM144">
        <f t="shared" si="42"/>
        <v>7.2201725199832767</v>
      </c>
      <c r="CN144">
        <f t="shared" si="42"/>
        <v>8.4675171338155</v>
      </c>
      <c r="CO144">
        <f t="shared" si="42"/>
        <v>10.283984873428107</v>
      </c>
      <c r="CP144">
        <f t="shared" si="42"/>
        <v>11.334359164323555</v>
      </c>
      <c r="CQ144">
        <f t="shared" si="42"/>
        <v>12.36127070305316</v>
      </c>
      <c r="CR144">
        <f t="shared" si="42"/>
        <v>13.595391239268729</v>
      </c>
      <c r="CS144">
        <f t="shared" si="42"/>
        <v>12.468101293862718</v>
      </c>
      <c r="CT144">
        <f t="shared" si="42"/>
        <v>9.7546550824384894</v>
      </c>
      <c r="CU144">
        <f t="shared" si="42"/>
        <v>8.7812144123061735</v>
      </c>
      <c r="CV144">
        <f t="shared" si="42"/>
        <v>8.5022868721834364</v>
      </c>
      <c r="CW144">
        <f t="shared" si="42"/>
        <v>7.4833188568374069</v>
      </c>
      <c r="CX144">
        <f t="shared" si="42"/>
        <v>6.8797296786011133</v>
      </c>
      <c r="CY144">
        <f t="shared" si="42"/>
        <v>6.70739301719893</v>
      </c>
      <c r="CZ144">
        <f t="shared" si="42"/>
        <v>6.5948240279372525</v>
      </c>
      <c r="DA144">
        <f t="shared" si="42"/>
        <v>6.5301576519772775</v>
      </c>
      <c r="DB144">
        <f t="shared" si="42"/>
        <v>5.3742196303931751</v>
      </c>
      <c r="DC144">
        <f t="shared" si="42"/>
        <v>4.29479788180904</v>
      </c>
      <c r="DD144">
        <f t="shared" si="42"/>
        <v>3.5165020443476744</v>
      </c>
      <c r="DE144">
        <f t="shared" si="42"/>
        <v>2.6016908980907503</v>
      </c>
      <c r="DF144">
        <f t="shared" si="42"/>
        <v>2.6429377436574781</v>
      </c>
      <c r="DG144">
        <f t="shared" si="42"/>
        <v>2.7408974185638328</v>
      </c>
      <c r="DH144">
        <f t="shared" si="42"/>
        <v>2.6724253513814271</v>
      </c>
      <c r="DI144">
        <f t="shared" si="42"/>
        <v>2.7726608401757495</v>
      </c>
      <c r="DJ144">
        <f t="shared" si="42"/>
        <v>3.2754128554344244</v>
      </c>
      <c r="DK144">
        <f t="shared" si="42"/>
        <v>3.7316909429913339</v>
      </c>
      <c r="DL144">
        <f t="shared" si="42"/>
        <v>4.2516963890559758</v>
      </c>
      <c r="DM144">
        <f t="shared" si="42"/>
        <v>4.8452666080142004</v>
      </c>
      <c r="DN144">
        <f t="shared" si="42"/>
        <v>5.7182352336294295</v>
      </c>
      <c r="DO144">
        <f t="shared" si="42"/>
        <v>6.0363737199039624</v>
      </c>
      <c r="DP144">
        <f t="shared" si="42"/>
        <v>6.7738746253642352</v>
      </c>
      <c r="DQ144">
        <f t="shared" si="42"/>
        <v>7.7625076971299993</v>
      </c>
      <c r="DR144">
        <f t="shared" si="42"/>
        <v>8.8603385051526793</v>
      </c>
      <c r="DS144">
        <f t="shared" si="42"/>
        <v>9.8546720066748072</v>
      </c>
      <c r="DT144">
        <f t="shared" si="42"/>
        <v>10.830815912001999</v>
      </c>
      <c r="DU144">
        <f t="shared" si="42"/>
        <v>11.773474320994348</v>
      </c>
      <c r="DV144">
        <f t="shared" si="42"/>
        <v>12.84316100187219</v>
      </c>
      <c r="DW144">
        <f t="shared" si="42"/>
        <v>13.809894763962248</v>
      </c>
      <c r="DX144">
        <f t="shared" si="42"/>
        <v>14.576649526666888</v>
      </c>
      <c r="DY144">
        <f t="shared" si="42"/>
        <v>14.721554898438045</v>
      </c>
      <c r="DZ144">
        <f t="shared" si="42"/>
        <v>14.593360463127482</v>
      </c>
      <c r="EA144">
        <f t="shared" si="42"/>
        <v>14.791229383543122</v>
      </c>
      <c r="EB144">
        <f t="shared" ref="EB144:EQ144" si="43">EB147/(EB$140*1000000)</f>
        <v>15.002793874526914</v>
      </c>
      <c r="EC144">
        <f t="shared" si="43"/>
        <v>15.141604945313954</v>
      </c>
      <c r="ED144">
        <f t="shared" si="43"/>
        <v>15.250114443831952</v>
      </c>
      <c r="EE144">
        <f t="shared" si="43"/>
        <v>14.711199501661161</v>
      </c>
      <c r="EF144">
        <f t="shared" si="43"/>
        <v>14.420840907414227</v>
      </c>
      <c r="EG144">
        <f t="shared" si="43"/>
        <v>14.253536723107047</v>
      </c>
      <c r="EH144">
        <f t="shared" si="43"/>
        <v>14.229585504114956</v>
      </c>
      <c r="EI144">
        <f t="shared" si="43"/>
        <v>14.226726863690946</v>
      </c>
      <c r="EJ144">
        <f t="shared" si="43"/>
        <v>14.1817650139017</v>
      </c>
      <c r="EK144">
        <f t="shared" si="43"/>
        <v>13.99847402216081</v>
      </c>
      <c r="EL144">
        <f t="shared" si="43"/>
        <v>13.914862546917259</v>
      </c>
      <c r="EM144">
        <f t="shared" si="43"/>
        <v>14.075653936202652</v>
      </c>
      <c r="EN144">
        <f t="shared" si="43"/>
        <v>14.495982898604996</v>
      </c>
      <c r="EO144">
        <f t="shared" si="43"/>
        <v>15.416424680794664</v>
      </c>
      <c r="EP144">
        <f t="shared" si="43"/>
        <v>16.90353362294838</v>
      </c>
      <c r="EQ144">
        <f t="shared" si="43"/>
        <v>19.17762417714151</v>
      </c>
    </row>
    <row r="145" spans="1:147" x14ac:dyDescent="0.25">
      <c r="B145" t="s">
        <v>452</v>
      </c>
      <c r="C145">
        <f>C148/(C$140*1000000)</f>
        <v>0.62863832936351893</v>
      </c>
      <c r="D145">
        <f t="shared" ref="D145:BO145" si="44">D148/(D$140*1000000)</f>
        <v>0.67781201125757895</v>
      </c>
      <c r="E145">
        <f t="shared" si="44"/>
        <v>0.68023970794456645</v>
      </c>
      <c r="F145">
        <f t="shared" si="44"/>
        <v>0.71633835073161933</v>
      </c>
      <c r="G145">
        <f t="shared" si="44"/>
        <v>0.69672507051784516</v>
      </c>
      <c r="H145">
        <f t="shared" si="44"/>
        <v>0.67969758754872311</v>
      </c>
      <c r="I145">
        <f t="shared" si="44"/>
        <v>0.81920258377137267</v>
      </c>
      <c r="J145">
        <f t="shared" si="44"/>
        <v>0.86812309453923142</v>
      </c>
      <c r="K145">
        <f t="shared" si="44"/>
        <v>0.91029839600073925</v>
      </c>
      <c r="L145">
        <f t="shared" si="44"/>
        <v>0.94545842146429093</v>
      </c>
      <c r="M145">
        <f t="shared" si="44"/>
        <v>0.93933981264833055</v>
      </c>
      <c r="N145">
        <f t="shared" si="44"/>
        <v>0.8731783877310435</v>
      </c>
      <c r="O145">
        <f t="shared" si="44"/>
        <v>0.80927313903470299</v>
      </c>
      <c r="P145">
        <f t="shared" si="44"/>
        <v>0.78634730179333412</v>
      </c>
      <c r="Q145">
        <f t="shared" si="44"/>
        <v>0.80640268484578126</v>
      </c>
      <c r="R145">
        <f t="shared" si="44"/>
        <v>0.89855288483544971</v>
      </c>
      <c r="S145">
        <f t="shared" si="44"/>
        <v>1.0292262232283269</v>
      </c>
      <c r="T145">
        <f t="shared" si="44"/>
        <v>1.1291337845094469</v>
      </c>
      <c r="U145">
        <f t="shared" si="44"/>
        <v>1.0551931860771231</v>
      </c>
      <c r="V145">
        <f t="shared" si="44"/>
        <v>1.0447359217786847</v>
      </c>
      <c r="W145">
        <f t="shared" si="44"/>
        <v>1.1182792367495007</v>
      </c>
      <c r="X145">
        <f t="shared" si="44"/>
        <v>1.1810167344357949</v>
      </c>
      <c r="Y145">
        <f t="shared" si="44"/>
        <v>1.2671237932156065</v>
      </c>
      <c r="Z145">
        <f t="shared" si="44"/>
        <v>1.3295498600920053</v>
      </c>
      <c r="AA145">
        <f t="shared" si="44"/>
        <v>1.3182715322141088</v>
      </c>
      <c r="AB145">
        <f t="shared" si="44"/>
        <v>1.2977974636851137</v>
      </c>
      <c r="AC145">
        <f t="shared" si="44"/>
        <v>1.3266652425656933</v>
      </c>
      <c r="AD145">
        <f t="shared" si="44"/>
        <v>1.4761548033544705</v>
      </c>
      <c r="AE145">
        <f t="shared" si="44"/>
        <v>1.506075207525714</v>
      </c>
      <c r="AF145">
        <f t="shared" si="44"/>
        <v>1.3509383375189885</v>
      </c>
      <c r="AG145">
        <f t="shared" si="44"/>
        <v>1.5196905569447094</v>
      </c>
      <c r="AH145">
        <f t="shared" si="44"/>
        <v>1.4945286727406233</v>
      </c>
      <c r="AI145">
        <f t="shared" si="44"/>
        <v>1.5306400507824376</v>
      </c>
      <c r="AJ145">
        <f t="shared" si="44"/>
        <v>1.7964786612481778</v>
      </c>
      <c r="AK145">
        <f t="shared" si="44"/>
        <v>1.8037709573922898</v>
      </c>
      <c r="AL145">
        <f t="shared" si="44"/>
        <v>1.8353680065318436</v>
      </c>
      <c r="AM145">
        <f t="shared" si="44"/>
        <v>1.8937860204740842</v>
      </c>
      <c r="AN145">
        <f t="shared" si="44"/>
        <v>2.0086619821220006</v>
      </c>
      <c r="AO145">
        <f t="shared" si="44"/>
        <v>2.0150909400804764</v>
      </c>
      <c r="AP145">
        <f t="shared" si="44"/>
        <v>2.1048836793124459</v>
      </c>
      <c r="AQ145">
        <f t="shared" si="44"/>
        <v>2.2398440818641623</v>
      </c>
      <c r="AR145">
        <f t="shared" si="44"/>
        <v>2.3022249254233382</v>
      </c>
      <c r="AS145">
        <f t="shared" si="44"/>
        <v>2.4427120479629214</v>
      </c>
      <c r="AT145">
        <f t="shared" si="44"/>
        <v>2.6254712096768413</v>
      </c>
      <c r="AU145">
        <f t="shared" si="44"/>
        <v>2.7289739345084922</v>
      </c>
      <c r="AV145">
        <f t="shared" si="44"/>
        <v>2.8656712274818466</v>
      </c>
      <c r="AW145">
        <f t="shared" si="44"/>
        <v>3.0885212403902789</v>
      </c>
      <c r="AX145">
        <f t="shared" si="44"/>
        <v>3.1556786337092033</v>
      </c>
      <c r="AY145">
        <f t="shared" si="44"/>
        <v>3.2091780136366426</v>
      </c>
      <c r="AZ145">
        <f t="shared" si="44"/>
        <v>3.2681988705765677</v>
      </c>
      <c r="BA145">
        <f t="shared" si="44"/>
        <v>3.4172191359700337</v>
      </c>
      <c r="BB145">
        <f t="shared" si="44"/>
        <v>3.5957684671633539</v>
      </c>
      <c r="BC145">
        <f t="shared" si="44"/>
        <v>3.6136141649239981</v>
      </c>
      <c r="BD145">
        <f t="shared" si="44"/>
        <v>3.8413075033738564</v>
      </c>
      <c r="BE145">
        <f t="shared" si="44"/>
        <v>4.0359411210310965</v>
      </c>
      <c r="BF145">
        <f t="shared" si="44"/>
        <v>4.2866369592225659</v>
      </c>
      <c r="BG145">
        <f t="shared" si="44"/>
        <v>4.3844349772853883</v>
      </c>
      <c r="BH145">
        <f t="shared" si="44"/>
        <v>4.4976580739930609</v>
      </c>
      <c r="BI145">
        <f t="shared" si="44"/>
        <v>4.6804982782755609</v>
      </c>
      <c r="BJ145">
        <f t="shared" si="44"/>
        <v>4.8454485661378497</v>
      </c>
      <c r="BK145">
        <f t="shared" si="44"/>
        <v>4.874380065583459</v>
      </c>
      <c r="BL145">
        <f t="shared" si="44"/>
        <v>5.031269580011041</v>
      </c>
      <c r="BM145">
        <f t="shared" si="44"/>
        <v>5.2202093605668338</v>
      </c>
      <c r="BN145">
        <f t="shared" si="44"/>
        <v>5.3245201587647921</v>
      </c>
      <c r="BO145">
        <f t="shared" si="44"/>
        <v>5.36565632340566</v>
      </c>
      <c r="BP145">
        <f t="shared" ref="BP145:EA145" si="45">BP148/(BP$140*1000000)</f>
        <v>5.4131823817333977</v>
      </c>
      <c r="BQ145">
        <f t="shared" si="45"/>
        <v>5.4450191546966806</v>
      </c>
      <c r="BR145">
        <f t="shared" si="45"/>
        <v>5.6421001302046108</v>
      </c>
      <c r="BS145">
        <f t="shared" si="45"/>
        <v>5.6788956681450573</v>
      </c>
      <c r="BT145">
        <f t="shared" si="45"/>
        <v>5.3974530623810937</v>
      </c>
      <c r="BU145">
        <f t="shared" si="45"/>
        <v>5.7124185063479418</v>
      </c>
      <c r="BV145">
        <f t="shared" si="45"/>
        <v>5.7869568557940809</v>
      </c>
      <c r="BW145">
        <f t="shared" si="45"/>
        <v>6.0605230461265576</v>
      </c>
      <c r="BX145">
        <f t="shared" si="45"/>
        <v>5.3380839254847956</v>
      </c>
      <c r="BY145">
        <f t="shared" si="45"/>
        <v>4.9589363259610435</v>
      </c>
      <c r="BZ145">
        <f t="shared" si="45"/>
        <v>4.3396909164023674</v>
      </c>
      <c r="CA145">
        <f t="shared" si="45"/>
        <v>3.5267445036798399</v>
      </c>
      <c r="CB145">
        <f t="shared" si="45"/>
        <v>3.0001557382168729</v>
      </c>
      <c r="CC145">
        <f t="shared" si="45"/>
        <v>2.347807017216847</v>
      </c>
      <c r="CD145">
        <f t="shared" si="45"/>
        <v>2.951923110444064</v>
      </c>
      <c r="CE145">
        <f t="shared" si="45"/>
        <v>3.3495369051368011</v>
      </c>
      <c r="CF145">
        <f t="shared" si="45"/>
        <v>3.2549875252266038</v>
      </c>
      <c r="CG145">
        <f t="shared" si="45"/>
        <v>3.1430853094127529</v>
      </c>
      <c r="CH145">
        <f t="shared" si="45"/>
        <v>3.2397653400591735</v>
      </c>
      <c r="CI145">
        <f t="shared" si="45"/>
        <v>2.745747086316161</v>
      </c>
      <c r="CJ145">
        <f t="shared" si="45"/>
        <v>2.9123222758628722</v>
      </c>
      <c r="CK145">
        <f t="shared" si="45"/>
        <v>3.3140012411079209</v>
      </c>
      <c r="CL145">
        <f t="shared" si="45"/>
        <v>3.5951791279752889</v>
      </c>
      <c r="CM145">
        <f t="shared" si="45"/>
        <v>4.04015529976897</v>
      </c>
      <c r="CN145">
        <f t="shared" si="45"/>
        <v>4.6920693830964897</v>
      </c>
      <c r="CO145">
        <f t="shared" si="45"/>
        <v>4.5465169502178338</v>
      </c>
      <c r="CP145">
        <f t="shared" si="45"/>
        <v>4.9683566775957777</v>
      </c>
      <c r="CQ145">
        <f t="shared" si="45"/>
        <v>5.3801935237534773</v>
      </c>
      <c r="CR145">
        <f t="shared" si="45"/>
        <v>5.8770832607405881</v>
      </c>
      <c r="CS145">
        <f t="shared" si="45"/>
        <v>5.3439123929679004</v>
      </c>
      <c r="CT145">
        <f t="shared" si="45"/>
        <v>4.1422696490004496</v>
      </c>
      <c r="CU145">
        <f t="shared" si="45"/>
        <v>3.6918582940502627</v>
      </c>
      <c r="CV145">
        <f t="shared" si="45"/>
        <v>3.5407784298379377</v>
      </c>
      <c r="CW145">
        <f t="shared" si="45"/>
        <v>3.0898034417304441</v>
      </c>
      <c r="CX145">
        <f t="shared" si="45"/>
        <v>2.8184718544467824</v>
      </c>
      <c r="CY145">
        <f t="shared" si="45"/>
        <v>2.7228598731569802</v>
      </c>
      <c r="CZ145">
        <f t="shared" si="45"/>
        <v>2.6554159963700799</v>
      </c>
      <c r="DA145">
        <f t="shared" si="45"/>
        <v>2.6090009622981274</v>
      </c>
      <c r="DB145">
        <f t="shared" si="45"/>
        <v>2.1316375091208415</v>
      </c>
      <c r="DC145">
        <f t="shared" si="45"/>
        <v>1.6932377155662872</v>
      </c>
      <c r="DD145">
        <f t="shared" si="45"/>
        <v>1.3793261382760764</v>
      </c>
      <c r="DE145">
        <f t="shared" si="45"/>
        <v>1.0157826153447862</v>
      </c>
      <c r="DF145">
        <f t="shared" si="45"/>
        <v>1.0275243324870764</v>
      </c>
      <c r="DG145">
        <f t="shared" si="45"/>
        <v>1.0607695517973732</v>
      </c>
      <c r="DH145">
        <f t="shared" si="45"/>
        <v>1.0297334466835151</v>
      </c>
      <c r="DI145">
        <f t="shared" si="45"/>
        <v>1.0629843373835337</v>
      </c>
      <c r="DJ145">
        <f t="shared" si="45"/>
        <v>1.2475399447745132</v>
      </c>
      <c r="DK145">
        <f t="shared" si="45"/>
        <v>1.4107804242308044</v>
      </c>
      <c r="DL145">
        <f t="shared" si="45"/>
        <v>1.5942661600547219</v>
      </c>
      <c r="DM145">
        <f t="shared" si="45"/>
        <v>1.7984696811019025</v>
      </c>
      <c r="DN145">
        <f t="shared" si="45"/>
        <v>2.0950155017337586</v>
      </c>
      <c r="DO145">
        <f t="shared" si="45"/>
        <v>2.1848172071699543</v>
      </c>
      <c r="DP145">
        <f t="shared" si="45"/>
        <v>2.4238043183325977</v>
      </c>
      <c r="DQ145">
        <f t="shared" si="45"/>
        <v>2.7530287985287063</v>
      </c>
      <c r="DR145">
        <f t="shared" si="45"/>
        <v>3.1131195251017747</v>
      </c>
      <c r="DS145">
        <f t="shared" si="45"/>
        <v>2.3956917668537838</v>
      </c>
      <c r="DT145">
        <f t="shared" si="45"/>
        <v>2.610247319519766</v>
      </c>
      <c r="DU145">
        <f t="shared" si="45"/>
        <v>2.8137027238919754</v>
      </c>
      <c r="DV145">
        <f t="shared" si="45"/>
        <v>3.0417422356989516</v>
      </c>
      <c r="DW145">
        <f t="shared" si="45"/>
        <v>3.2385200986031446</v>
      </c>
      <c r="DX145">
        <f t="shared" si="45"/>
        <v>3.3782481460666594</v>
      </c>
      <c r="DY145">
        <f t="shared" si="45"/>
        <v>3.3725791361590822</v>
      </c>
      <c r="DZ145">
        <f t="shared" si="45"/>
        <v>3.3032804757589131</v>
      </c>
      <c r="EA145">
        <f t="shared" si="45"/>
        <v>3.3027864051338676</v>
      </c>
      <c r="EB145">
        <f t="shared" ref="EB145:EQ145" si="46">EB148/(EB$140*1000000)</f>
        <v>3.3035705389377048</v>
      </c>
      <c r="EC145">
        <f t="shared" si="46"/>
        <v>3.2770329506606508</v>
      </c>
      <c r="ED145">
        <f t="shared" si="46"/>
        <v>3.243197100663247</v>
      </c>
      <c r="EE145">
        <f t="shared" si="46"/>
        <v>3.0789838249999497</v>
      </c>
      <c r="EF145">
        <f t="shared" si="46"/>
        <v>2.9557997676135916</v>
      </c>
      <c r="EG145">
        <f t="shared" si="46"/>
        <v>2.8599465583528536</v>
      </c>
      <c r="EH145">
        <f t="shared" si="46"/>
        <v>2.7918654084475794</v>
      </c>
      <c r="EI145">
        <f t="shared" si="46"/>
        <v>2.7271727335537816</v>
      </c>
      <c r="EJ145">
        <f t="shared" si="46"/>
        <v>2.6463122292348964</v>
      </c>
      <c r="EK145">
        <f t="shared" si="46"/>
        <v>2.5274745554837659</v>
      </c>
      <c r="EL145">
        <f t="shared" si="46"/>
        <v>2.446816262674802</v>
      </c>
      <c r="EM145">
        <f t="shared" si="46"/>
        <v>2.4005087474616227</v>
      </c>
      <c r="EN145">
        <f t="shared" si="46"/>
        <v>2.3892864091877604</v>
      </c>
      <c r="EO145">
        <f t="shared" si="46"/>
        <v>2.4701312775877522</v>
      </c>
      <c r="EP145">
        <f t="shared" si="46"/>
        <v>2.6174347428639795</v>
      </c>
      <c r="EQ145">
        <f t="shared" si="46"/>
        <v>2.8652915739105005</v>
      </c>
    </row>
    <row r="146" spans="1:147" x14ac:dyDescent="0.25">
      <c r="B146" t="s">
        <v>7</v>
      </c>
      <c r="C146">
        <f>C136</f>
        <v>0.62863832936351893</v>
      </c>
      <c r="D146">
        <f t="shared" ref="D146:BO146" si="47">D136</f>
        <v>0.65222366372759433</v>
      </c>
      <c r="E146">
        <f t="shared" si="47"/>
        <v>0.62984910556519058</v>
      </c>
      <c r="F146">
        <f t="shared" si="47"/>
        <v>0.63823400765560889</v>
      </c>
      <c r="G146">
        <f t="shared" si="47"/>
        <v>0.5973245072281762</v>
      </c>
      <c r="H146">
        <f t="shared" si="47"/>
        <v>0.56200680343172482</v>
      </c>
      <c r="I146">
        <f t="shared" si="47"/>
        <v>0.67643665719049428</v>
      </c>
      <c r="J146">
        <f t="shared" si="47"/>
        <v>0.71500359935702162</v>
      </c>
      <c r="K146">
        <f t="shared" si="47"/>
        <v>0.7469938307102989</v>
      </c>
      <c r="L146">
        <f t="shared" si="47"/>
        <v>0.77219691270534463</v>
      </c>
      <c r="M146">
        <f t="shared" si="47"/>
        <v>0.7628423714620709</v>
      </c>
      <c r="N146">
        <f t="shared" si="47"/>
        <v>0.70962155767689494</v>
      </c>
      <c r="O146">
        <f t="shared" si="47"/>
        <v>0.65727919863945194</v>
      </c>
      <c r="P146">
        <f t="shared" si="47"/>
        <v>0.63746973159691311</v>
      </c>
      <c r="Q146">
        <f t="shared" si="47"/>
        <v>0.64830652107427766</v>
      </c>
      <c r="R146">
        <f t="shared" si="47"/>
        <v>0.71625606989131763</v>
      </c>
      <c r="S146">
        <f t="shared" si="47"/>
        <v>0.78919290080702387</v>
      </c>
      <c r="T146">
        <f t="shared" si="47"/>
        <v>0.83303695085185869</v>
      </c>
      <c r="U146">
        <f t="shared" si="47"/>
        <v>0.74810693633984682</v>
      </c>
      <c r="V146">
        <f t="shared" si="47"/>
        <v>0.71182104778672739</v>
      </c>
      <c r="W146">
        <f t="shared" si="47"/>
        <v>0.73378148436738166</v>
      </c>
      <c r="X146">
        <f t="shared" si="47"/>
        <v>0.76500237001765015</v>
      </c>
      <c r="Y146">
        <f t="shared" si="47"/>
        <v>0.81121089271935543</v>
      </c>
      <c r="Z146">
        <f t="shared" si="47"/>
        <v>0.84015387180118739</v>
      </c>
      <c r="AA146">
        <f t="shared" si="47"/>
        <v>0.82222519913500625</v>
      </c>
      <c r="AB146">
        <f t="shared" si="47"/>
        <v>0.79616577609319361</v>
      </c>
      <c r="AC146">
        <f t="shared" si="47"/>
        <v>0.82025447053561396</v>
      </c>
      <c r="AD146">
        <f t="shared" si="47"/>
        <v>0.91806421669611482</v>
      </c>
      <c r="AE146">
        <f t="shared" si="47"/>
        <v>0.9387931046721405</v>
      </c>
      <c r="AF146">
        <f t="shared" si="47"/>
        <v>0.8423834226802519</v>
      </c>
      <c r="AG146">
        <f t="shared" si="47"/>
        <v>0.94767758416496695</v>
      </c>
      <c r="AH146">
        <f t="shared" si="47"/>
        <v>0.9284515027068232</v>
      </c>
      <c r="AI146">
        <f t="shared" si="47"/>
        <v>0.92280219965939692</v>
      </c>
      <c r="AJ146">
        <f t="shared" si="47"/>
        <v>1.0521541701219597</v>
      </c>
      <c r="AK146">
        <f t="shared" si="47"/>
        <v>1.0250299304572006</v>
      </c>
      <c r="AL146">
        <f t="shared" si="47"/>
        <v>1.0104104372668896</v>
      </c>
      <c r="AM146">
        <f t="shared" si="47"/>
        <v>1.0394656172390451</v>
      </c>
      <c r="AN146">
        <f t="shared" si="47"/>
        <v>1.096890950611765</v>
      </c>
      <c r="AO146">
        <f t="shared" si="47"/>
        <v>1.0935767934964506</v>
      </c>
      <c r="AP146">
        <f t="shared" si="47"/>
        <v>0.97947662106540612</v>
      </c>
      <c r="AQ146">
        <f t="shared" si="47"/>
        <v>1.2020531640768157</v>
      </c>
      <c r="AR146">
        <f t="shared" si="47"/>
        <v>1.1895436231072367</v>
      </c>
      <c r="AS146">
        <f t="shared" si="47"/>
        <v>1.2160034909326394</v>
      </c>
      <c r="AT146">
        <f t="shared" si="47"/>
        <v>1.2598673443129753</v>
      </c>
      <c r="AU146">
        <f t="shared" si="47"/>
        <v>1.2636659393209542</v>
      </c>
      <c r="AV146">
        <f t="shared" si="47"/>
        <v>1.2816999078739544</v>
      </c>
      <c r="AW146">
        <f t="shared" si="47"/>
        <v>1.3752244375616567</v>
      </c>
      <c r="AX146">
        <f t="shared" si="47"/>
        <v>1.394953170232021</v>
      </c>
      <c r="AY146">
        <f t="shared" si="47"/>
        <v>1.4068605551800448</v>
      </c>
      <c r="AZ146">
        <f t="shared" si="47"/>
        <v>1.4203847180084384</v>
      </c>
      <c r="BA146">
        <f t="shared" si="47"/>
        <v>1.4720329038806379</v>
      </c>
      <c r="BB146">
        <f t="shared" si="47"/>
        <v>1.5263203682579434</v>
      </c>
      <c r="BC146">
        <f t="shared" si="47"/>
        <v>1.5113395614996137</v>
      </c>
      <c r="BD146">
        <f t="shared" si="47"/>
        <v>1.5834209401313493</v>
      </c>
      <c r="BE146">
        <f t="shared" si="47"/>
        <v>1.6414212929210852</v>
      </c>
      <c r="BF146">
        <f t="shared" si="47"/>
        <v>1.7201181539131198</v>
      </c>
      <c r="BG146">
        <f t="shared" si="47"/>
        <v>1.6883780677920002</v>
      </c>
      <c r="BH146">
        <f t="shared" si="47"/>
        <v>1.6571865359999998</v>
      </c>
      <c r="BI146">
        <f t="shared" si="47"/>
        <v>1.649305944</v>
      </c>
      <c r="BJ146">
        <f t="shared" si="47"/>
        <v>1.633259056716418</v>
      </c>
      <c r="BK146">
        <f t="shared" si="47"/>
        <v>1.6434961290614671</v>
      </c>
      <c r="BL146">
        <f t="shared" si="47"/>
        <v>1.6365751186246795</v>
      </c>
      <c r="BM146">
        <f t="shared" si="47"/>
        <v>1.6444171741075</v>
      </c>
      <c r="BN146">
        <f t="shared" si="47"/>
        <v>1.6306525071880305</v>
      </c>
      <c r="BO146">
        <f t="shared" si="47"/>
        <v>1.5945131066448333</v>
      </c>
      <c r="BP146">
        <f t="shared" ref="BP146:DN146" si="48">BP136</f>
        <v>1.5574952120212404</v>
      </c>
      <c r="BQ146">
        <f t="shared" si="48"/>
        <v>1.5418077361221116</v>
      </c>
      <c r="BR146">
        <f t="shared" si="48"/>
        <v>1.5642657907061435</v>
      </c>
      <c r="BS146">
        <f t="shared" si="48"/>
        <v>1.5360175074954479</v>
      </c>
      <c r="BT146">
        <f t="shared" si="48"/>
        <v>1.4147437708996271</v>
      </c>
      <c r="BU146">
        <f t="shared" si="48"/>
        <v>1.4477627891721883</v>
      </c>
      <c r="BV146">
        <f t="shared" si="48"/>
        <v>1.4285183400431545</v>
      </c>
      <c r="BW146">
        <f t="shared" si="48"/>
        <v>1.4568792437495695</v>
      </c>
      <c r="BX146">
        <f t="shared" si="48"/>
        <v>1.2512553896006611</v>
      </c>
      <c r="BY146">
        <f t="shared" si="48"/>
        <v>1.1385252821958114</v>
      </c>
      <c r="BZ146">
        <f t="shared" si="48"/>
        <v>0.96816214711867754</v>
      </c>
      <c r="CA146">
        <f t="shared" si="48"/>
        <v>0.76019221337833698</v>
      </c>
      <c r="CB146">
        <f t="shared" si="48"/>
        <v>0.61913736585025636</v>
      </c>
      <c r="CC146">
        <f t="shared" si="48"/>
        <v>0.45860331950352506</v>
      </c>
      <c r="CD146">
        <f t="shared" si="48"/>
        <v>0.5326452082589167</v>
      </c>
      <c r="CE146">
        <f t="shared" si="48"/>
        <v>0.56375717522901958</v>
      </c>
      <c r="CF146">
        <f t="shared" si="48"/>
        <v>0.58262993694086129</v>
      </c>
      <c r="CG146">
        <f t="shared" si="48"/>
        <v>0.5771470823780086</v>
      </c>
      <c r="CH146">
        <f t="shared" si="48"/>
        <v>0.59903687258262894</v>
      </c>
      <c r="CI146">
        <f t="shared" si="48"/>
        <v>0.50744967573464039</v>
      </c>
      <c r="CJ146">
        <f t="shared" si="48"/>
        <v>0.53108806935933839</v>
      </c>
      <c r="CK146">
        <f t="shared" si="48"/>
        <v>0.53844678949738289</v>
      </c>
      <c r="CL146">
        <f t="shared" si="48"/>
        <v>0.51293898765274204</v>
      </c>
      <c r="CM146">
        <f t="shared" si="48"/>
        <v>0.51474794887327113</v>
      </c>
      <c r="CN146">
        <f t="shared" si="48"/>
        <v>0.54175635217507878</v>
      </c>
      <c r="CO146">
        <f t="shared" si="48"/>
        <v>0.60139942957245884</v>
      </c>
      <c r="CP146">
        <f t="shared" si="48"/>
        <v>0.61058658378401887</v>
      </c>
      <c r="CQ146">
        <f t="shared" si="48"/>
        <v>0.62619286546675412</v>
      </c>
      <c r="CR146">
        <f t="shared" si="48"/>
        <v>0.67069816303308427</v>
      </c>
      <c r="CS146">
        <f t="shared" si="48"/>
        <v>0.61372334879420853</v>
      </c>
      <c r="CT146">
        <f t="shared" si="48"/>
        <v>0.47883824490958693</v>
      </c>
      <c r="CU146">
        <f t="shared" si="48"/>
        <v>0.46622655669050417</v>
      </c>
      <c r="CV146">
        <f t="shared" si="48"/>
        <v>0.4793063544539598</v>
      </c>
      <c r="CW146">
        <f t="shared" si="48"/>
        <v>0.43950418342619668</v>
      </c>
      <c r="CX146">
        <f t="shared" si="48"/>
        <v>0.40483501653489262</v>
      </c>
      <c r="CY146">
        <f t="shared" si="48"/>
        <v>0.36218664423910824</v>
      </c>
      <c r="CZ146">
        <f t="shared" si="48"/>
        <v>0.39156132873184835</v>
      </c>
      <c r="DA146">
        <f t="shared" si="48"/>
        <v>0.40188634658761485</v>
      </c>
      <c r="DB146">
        <f t="shared" si="48"/>
        <v>0.32632123780346861</v>
      </c>
      <c r="DC146">
        <f t="shared" si="48"/>
        <v>0.24997647712341287</v>
      </c>
      <c r="DD146">
        <f t="shared" si="48"/>
        <v>0.1915073883902528</v>
      </c>
      <c r="DE146">
        <f t="shared" si="48"/>
        <v>0.15132817368790724</v>
      </c>
      <c r="DF146">
        <f t="shared" si="48"/>
        <v>0.16062853061520505</v>
      </c>
      <c r="DG146">
        <f t="shared" si="48"/>
        <v>0.1705226627247968</v>
      </c>
      <c r="DH146">
        <f t="shared" si="48"/>
        <v>0.16768649056464308</v>
      </c>
      <c r="DI146">
        <f t="shared" si="48"/>
        <v>0.16867728627664197</v>
      </c>
      <c r="DJ146">
        <f t="shared" si="48"/>
        <v>0.20939444059251736</v>
      </c>
      <c r="DK146">
        <f t="shared" si="48"/>
        <v>0.24620965165608899</v>
      </c>
      <c r="DL146">
        <f t="shared" si="48"/>
        <v>0.28132715908705058</v>
      </c>
      <c r="DM146">
        <f t="shared" si="48"/>
        <v>0.30579730161899815</v>
      </c>
      <c r="DN146">
        <f t="shared" si="48"/>
        <v>0.3316572102630691</v>
      </c>
    </row>
    <row r="147" spans="1:147" x14ac:dyDescent="0.25">
      <c r="C147">
        <v>449659</v>
      </c>
      <c r="D147">
        <v>469983.58679999993</v>
      </c>
      <c r="E147">
        <v>491226.84492335987</v>
      </c>
      <c r="F147">
        <v>513430.29831389571</v>
      </c>
      <c r="G147">
        <v>536637.34779768379</v>
      </c>
      <c r="H147">
        <v>559390.7713443056</v>
      </c>
      <c r="I147">
        <v>583108.94004930416</v>
      </c>
      <c r="J147">
        <v>607832.75910739461</v>
      </c>
      <c r="K147">
        <v>633604.86809354811</v>
      </c>
      <c r="L147">
        <v>660469.71450071456</v>
      </c>
      <c r="M147">
        <v>688473.63039554481</v>
      </c>
      <c r="N147">
        <v>717664.91232431587</v>
      </c>
      <c r="O147">
        <v>748093.90460686688</v>
      </c>
      <c r="P147">
        <v>779813.08616219799</v>
      </c>
      <c r="Q147">
        <v>817964.66158959735</v>
      </c>
      <c r="R147">
        <v>857089.54728275083</v>
      </c>
      <c r="S147">
        <v>895829.9948199311</v>
      </c>
      <c r="T147">
        <v>936070.67818724224</v>
      </c>
      <c r="U147">
        <v>979534.31191683211</v>
      </c>
      <c r="V147">
        <v>1024961.1951662871</v>
      </c>
      <c r="W147">
        <v>1069825.7966011057</v>
      </c>
      <c r="X147">
        <v>1122046.1333847987</v>
      </c>
      <c r="Y147">
        <v>1174050.727574917</v>
      </c>
      <c r="Z147">
        <v>1229254.5927854895</v>
      </c>
      <c r="AA147">
        <v>1285987.1507517253</v>
      </c>
      <c r="AB147">
        <v>1349802.9771206288</v>
      </c>
      <c r="AC147">
        <v>1416029.7103900753</v>
      </c>
      <c r="AD147">
        <v>1484752.4642947265</v>
      </c>
      <c r="AE147">
        <v>1559512.7203768946</v>
      </c>
      <c r="AF147">
        <v>1637949.9721609708</v>
      </c>
      <c r="AG147">
        <v>1717259.5098130049</v>
      </c>
      <c r="AH147">
        <v>1798774.3842248083</v>
      </c>
      <c r="AI147">
        <v>1884460.8007917413</v>
      </c>
      <c r="AJ147">
        <v>1971590.7303771481</v>
      </c>
      <c r="AK147">
        <v>2065454.2218689432</v>
      </c>
      <c r="AL147">
        <v>2167545.4931474808</v>
      </c>
      <c r="AM147">
        <v>2277474.7303779484</v>
      </c>
      <c r="AN147">
        <v>2394700.909699962</v>
      </c>
      <c r="AO147">
        <v>2517022.2321674363</v>
      </c>
      <c r="AP147">
        <v>2641081.2239465048</v>
      </c>
      <c r="AQ147">
        <v>2763785.8576110592</v>
      </c>
      <c r="AR147">
        <v>2886929.1002827771</v>
      </c>
      <c r="AS147">
        <v>3013053.2588159307</v>
      </c>
      <c r="AT147">
        <v>3142747.1232884033</v>
      </c>
      <c r="AU147">
        <v>3273887.6752489819</v>
      </c>
      <c r="AV147">
        <v>3406650.3682556786</v>
      </c>
      <c r="AW147">
        <v>3543175.288413893</v>
      </c>
      <c r="AX147">
        <v>3693703.5473668687</v>
      </c>
      <c r="AY147">
        <v>3852178.204363096</v>
      </c>
      <c r="AZ147">
        <v>4015402.6992383688</v>
      </c>
      <c r="BA147">
        <v>4182957.4230721872</v>
      </c>
      <c r="BB147">
        <v>4358909.3441162948</v>
      </c>
      <c r="BC147">
        <v>4540431.7648426741</v>
      </c>
      <c r="BD147">
        <v>4725445.2783964835</v>
      </c>
      <c r="BE147">
        <v>4909397.4121939009</v>
      </c>
      <c r="BF147">
        <v>5098036.0983600393</v>
      </c>
      <c r="BG147">
        <v>5312737.9246283667</v>
      </c>
      <c r="BH147">
        <v>5553025.7014935808</v>
      </c>
      <c r="BI147">
        <v>5804614.5985701391</v>
      </c>
      <c r="BJ147">
        <v>6066468.8776269499</v>
      </c>
      <c r="BK147">
        <v>6287940.1548574502</v>
      </c>
      <c r="BL147">
        <v>6486023.0012244694</v>
      </c>
      <c r="BM147">
        <v>6665085.3806189923</v>
      </c>
      <c r="BN147">
        <v>6822181.2336125504</v>
      </c>
      <c r="BO147">
        <v>6996664.8564266535</v>
      </c>
      <c r="BP147">
        <v>7190626.2740180893</v>
      </c>
      <c r="BQ147">
        <v>7432579.1782997921</v>
      </c>
      <c r="BR147">
        <v>7722971.4560529478</v>
      </c>
      <c r="BS147">
        <v>8052720.8027095888</v>
      </c>
      <c r="BT147">
        <v>8451072.2004112676</v>
      </c>
      <c r="BU147">
        <v>8887739.5007873699</v>
      </c>
      <c r="BV147">
        <v>9354233.0969686229</v>
      </c>
      <c r="BW147">
        <v>9843486.846042661</v>
      </c>
      <c r="BX147">
        <v>10341263.818835754</v>
      </c>
      <c r="BY147">
        <v>10821624.813715275</v>
      </c>
      <c r="BZ147">
        <v>11430572.75968324</v>
      </c>
      <c r="CA147">
        <v>12136039.12489577</v>
      </c>
      <c r="CB147">
        <v>12998645.260013068</v>
      </c>
      <c r="CC147">
        <v>14080017.972334942</v>
      </c>
      <c r="CD147">
        <v>15632346.885380102</v>
      </c>
      <c r="CE147">
        <v>17192969.64386639</v>
      </c>
      <c r="CF147">
        <v>18743511.415709499</v>
      </c>
      <c r="CG147">
        <v>20835354.456820719</v>
      </c>
      <c r="CH147">
        <v>23306909.636968713</v>
      </c>
      <c r="CI147">
        <v>25958435.270615019</v>
      </c>
      <c r="CJ147">
        <v>28983936.056567419</v>
      </c>
      <c r="CK147">
        <v>33204181.126589827</v>
      </c>
      <c r="CL147">
        <v>38582390.864054687</v>
      </c>
      <c r="CM147">
        <v>44078510.424482092</v>
      </c>
      <c r="CN147">
        <v>49677394.149766892</v>
      </c>
      <c r="CO147">
        <v>54964531.26737535</v>
      </c>
      <c r="CP147">
        <v>58639927.855537631</v>
      </c>
      <c r="CQ147">
        <v>61266783.876228057</v>
      </c>
      <c r="CR147">
        <v>61790685.25281582</v>
      </c>
      <c r="CS147">
        <v>60803887.314570561</v>
      </c>
      <c r="CT147">
        <v>59844408.986799695</v>
      </c>
      <c r="CU147">
        <v>61199035.479535408</v>
      </c>
      <c r="CV147">
        <v>63165938.763911232</v>
      </c>
      <c r="CW147">
        <v>65936537.918879114</v>
      </c>
      <c r="CX147">
        <v>71105185.858707845</v>
      </c>
      <c r="CY147">
        <v>83258132.183178887</v>
      </c>
      <c r="CZ147">
        <v>101671145.5120831</v>
      </c>
      <c r="DA147">
        <v>123124542.09316909</v>
      </c>
      <c r="DB147">
        <v>150170482.69786969</v>
      </c>
      <c r="DC147">
        <v>183132924.00288484</v>
      </c>
      <c r="DD147">
        <v>224019163.44667351</v>
      </c>
      <c r="DE147">
        <v>262699508.98114502</v>
      </c>
      <c r="DF147">
        <v>302090399.43093395</v>
      </c>
      <c r="DG147">
        <v>344616015.93008202</v>
      </c>
      <c r="DH147">
        <v>390776080.97839957</v>
      </c>
      <c r="DI147">
        <v>453679572.85810179</v>
      </c>
      <c r="DJ147">
        <v>526831875.58801776</v>
      </c>
      <c r="DK147">
        <v>602622545.82364488</v>
      </c>
      <c r="DL147">
        <v>692776452.94177628</v>
      </c>
      <c r="DM147">
        <v>822652215.02157176</v>
      </c>
      <c r="DN147">
        <v>999995013.56112659</v>
      </c>
      <c r="DO147">
        <v>1215030725.8503125</v>
      </c>
      <c r="DP147">
        <v>1446650691.6324005</v>
      </c>
      <c r="DQ147">
        <v>1719124481.4331667</v>
      </c>
      <c r="DR147">
        <v>2027010119.8694084</v>
      </c>
      <c r="DS147">
        <v>2360448114.7058411</v>
      </c>
      <c r="DT147">
        <v>2718784224.7894115</v>
      </c>
      <c r="DU147">
        <v>3055897243.2420163</v>
      </c>
      <c r="DV147">
        <v>3416881347.9214678</v>
      </c>
      <c r="DW147">
        <v>3773277829.9860649</v>
      </c>
      <c r="DX147">
        <v>4086330484.0357561</v>
      </c>
      <c r="DY147">
        <v>4316792196.4685354</v>
      </c>
      <c r="DZ147">
        <v>4557349942.1236963</v>
      </c>
      <c r="EA147">
        <v>4859337682.3457537</v>
      </c>
      <c r="EB147">
        <v>5199928951.7713642</v>
      </c>
      <c r="EC147">
        <v>5573419015.5836821</v>
      </c>
      <c r="ED147">
        <v>6023135159.1941986</v>
      </c>
      <c r="EE147">
        <v>6606296412.2606239</v>
      </c>
      <c r="EF147">
        <v>7240063244.5450773</v>
      </c>
      <c r="EG147">
        <v>7843049705.9037504</v>
      </c>
      <c r="EH147">
        <v>8565878303.5334635</v>
      </c>
      <c r="EI147">
        <v>9343495798.383564</v>
      </c>
      <c r="EJ147">
        <v>10319875225.300926</v>
      </c>
      <c r="EK147">
        <v>11571860470.604216</v>
      </c>
      <c r="EL147">
        <v>13044110464.098467</v>
      </c>
      <c r="EM147">
        <v>14751831109.529667</v>
      </c>
      <c r="EN147">
        <v>16650817967.809313</v>
      </c>
      <c r="EO147">
        <v>19018482085.846546</v>
      </c>
      <c r="EP147">
        <v>22062532164.167004</v>
      </c>
      <c r="EQ147">
        <v>25706508922.31562</v>
      </c>
    </row>
    <row r="148" spans="1:147" x14ac:dyDescent="0.25">
      <c r="C148">
        <v>449659</v>
      </c>
      <c r="D148">
        <v>467450.50776666659</v>
      </c>
      <c r="E148">
        <v>485945.9661906343</v>
      </c>
      <c r="F148">
        <v>505173.22825291031</v>
      </c>
      <c r="G148">
        <v>525161.24898411706</v>
      </c>
      <c r="H148">
        <v>544697.24744632619</v>
      </c>
      <c r="I148">
        <v>564959.98505132948</v>
      </c>
      <c r="J148">
        <v>585976.49649523885</v>
      </c>
      <c r="K148">
        <v>607774.82216486172</v>
      </c>
      <c r="L148">
        <v>630384.04554939456</v>
      </c>
      <c r="M148">
        <v>653834.33204383194</v>
      </c>
      <c r="N148">
        <v>678156.96919586242</v>
      </c>
      <c r="O148">
        <v>703384.40844994842</v>
      </c>
      <c r="P148">
        <v>729550.30844428646</v>
      </c>
      <c r="Q148">
        <v>760712.56350261183</v>
      </c>
      <c r="R148">
        <v>792503.755814804</v>
      </c>
      <c r="S148">
        <v>823860.48775320966</v>
      </c>
      <c r="T148">
        <v>856262.92073654325</v>
      </c>
      <c r="U148">
        <v>891034.0454218128</v>
      </c>
      <c r="V148">
        <v>927174.98032681854</v>
      </c>
      <c r="W148">
        <v>962741.10351382848</v>
      </c>
      <c r="X148">
        <v>1003772.8084318865</v>
      </c>
      <c r="Y148">
        <v>1044462.7467672897</v>
      </c>
      <c r="Z148">
        <v>1087395.3879731591</v>
      </c>
      <c r="AA148">
        <v>1131294.9896461528</v>
      </c>
      <c r="AB148">
        <v>1180286.850467769</v>
      </c>
      <c r="AC148">
        <v>1230841.6837049045</v>
      </c>
      <c r="AD148">
        <v>1283008.4467853692</v>
      </c>
      <c r="AE148">
        <v>1339359.8884461115</v>
      </c>
      <c r="AF148">
        <v>1398122.964191796</v>
      </c>
      <c r="AG148">
        <v>1457247.2541425268</v>
      </c>
      <c r="AH148">
        <v>1478289.2067950016</v>
      </c>
      <c r="AI148">
        <v>1539241.6706091112</v>
      </c>
      <c r="AJ148">
        <v>1600907.732764716</v>
      </c>
      <c r="AK148">
        <v>1666878.540196636</v>
      </c>
      <c r="AL148">
        <v>1738101.3418512405</v>
      </c>
      <c r="AM148">
        <v>1814236.8755420411</v>
      </c>
      <c r="AN148">
        <v>1894852.8252017014</v>
      </c>
      <c r="AO148">
        <v>1978430.6653623569</v>
      </c>
      <c r="AP148">
        <v>2062734.2395148061</v>
      </c>
      <c r="AQ148">
        <v>2145758.6468851953</v>
      </c>
      <c r="AR148">
        <v>2228712.9574179244</v>
      </c>
      <c r="AS148">
        <v>2313258.7433205224</v>
      </c>
      <c r="AT148">
        <v>2399767.6839538752</v>
      </c>
      <c r="AU148">
        <v>2486874.4901031903</v>
      </c>
      <c r="AV148">
        <v>2574700.810448321</v>
      </c>
      <c r="AW148">
        <v>2664605.3426247286</v>
      </c>
      <c r="AX148">
        <v>2763007.4806754352</v>
      </c>
      <c r="AY148">
        <v>2865694.0566337169</v>
      </c>
      <c r="AZ148">
        <v>2970928.9681726438</v>
      </c>
      <c r="BA148">
        <v>3078437.048103353</v>
      </c>
      <c r="BB148">
        <v>3190695.7759782728</v>
      </c>
      <c r="BC148">
        <v>3305933.5737568229</v>
      </c>
      <c r="BD148">
        <v>3422869.7598881745</v>
      </c>
      <c r="BE148">
        <v>3538760.9013007642</v>
      </c>
      <c r="BF148">
        <v>3657092.479417508</v>
      </c>
      <c r="BG148">
        <v>3792895.0632248423</v>
      </c>
      <c r="BH148">
        <v>3945314.0999939134</v>
      </c>
      <c r="BI148">
        <v>4105700.2441013698</v>
      </c>
      <c r="BJ148">
        <v>4271645.4464636305</v>
      </c>
      <c r="BK148">
        <v>4249882.1879704837</v>
      </c>
      <c r="BL148">
        <v>4364737.9092022404</v>
      </c>
      <c r="BM148">
        <v>4465246.2948186137</v>
      </c>
      <c r="BN148">
        <v>4549916.8665759889</v>
      </c>
      <c r="BO148">
        <v>4644674.4948619241</v>
      </c>
      <c r="BP148">
        <v>4751415.892084931</v>
      </c>
      <c r="BQ148">
        <v>4889285.8840601705</v>
      </c>
      <c r="BR148">
        <v>5056119.7417038186</v>
      </c>
      <c r="BS148">
        <v>5246855.6542922035</v>
      </c>
      <c r="BT148">
        <v>5480520.3322375929</v>
      </c>
      <c r="BU148">
        <v>5736529.4573136671</v>
      </c>
      <c r="BV148">
        <v>6008969.4201066121</v>
      </c>
      <c r="BW148">
        <v>6293030.7865633257</v>
      </c>
      <c r="BX148">
        <v>6579393.5661031948</v>
      </c>
      <c r="BY148">
        <v>6845529.12969686</v>
      </c>
      <c r="BZ148">
        <v>7176853.9456844963</v>
      </c>
      <c r="CA148">
        <v>7564657.7395533472</v>
      </c>
      <c r="CB148">
        <v>8043945.0962804761</v>
      </c>
      <c r="CC148">
        <v>8649169.878266599</v>
      </c>
      <c r="CD148">
        <v>9526232.5284929685</v>
      </c>
      <c r="CE148">
        <v>10387817.041435756</v>
      </c>
      <c r="CF148">
        <v>11204999.253453493</v>
      </c>
      <c r="CG148">
        <v>12323736.285454394</v>
      </c>
      <c r="CH148">
        <v>13630114.50812865</v>
      </c>
      <c r="CI148">
        <v>15028781.745721245</v>
      </c>
      <c r="CJ148">
        <v>16641910.2992351</v>
      </c>
      <c r="CK148">
        <v>18899353.69429262</v>
      </c>
      <c r="CL148">
        <v>21774056.050058711</v>
      </c>
      <c r="CM148">
        <v>24664788.411150817</v>
      </c>
      <c r="CN148">
        <v>27527523.881974909</v>
      </c>
      <c r="CO148">
        <v>24299644.169410214</v>
      </c>
      <c r="CP148">
        <v>25704503.705144651</v>
      </c>
      <c r="CQ148">
        <v>26666122.096223507</v>
      </c>
      <c r="CR148">
        <v>26711184.369604599</v>
      </c>
      <c r="CS148">
        <v>26060956.62062842</v>
      </c>
      <c r="CT148">
        <v>25412654.462244872</v>
      </c>
      <c r="CU148">
        <v>25729717.566896524</v>
      </c>
      <c r="CV148">
        <v>26305463.087519258</v>
      </c>
      <c r="CW148">
        <v>27224677.40518586</v>
      </c>
      <c r="CX148">
        <v>29130209.239373092</v>
      </c>
      <c r="CY148">
        <v>33798560.283299111</v>
      </c>
      <c r="CZ148">
        <v>40938042.473667085</v>
      </c>
      <c r="DA148">
        <v>49192081.711278148</v>
      </c>
      <c r="DB148">
        <v>59563816.832350478</v>
      </c>
      <c r="DC148">
        <v>72200737.361127034</v>
      </c>
      <c r="DD148">
        <v>87870128.815482393</v>
      </c>
      <c r="DE148">
        <v>102566217.40825674</v>
      </c>
      <c r="DF148">
        <v>117447047.9945792</v>
      </c>
      <c r="DG148">
        <v>133371710.40567203</v>
      </c>
      <c r="DH148">
        <v>150573036.78823361</v>
      </c>
      <c r="DI148">
        <v>173931940.44910499</v>
      </c>
      <c r="DJ148">
        <v>200659836.78547826</v>
      </c>
      <c r="DK148">
        <v>227823821.38179746</v>
      </c>
      <c r="DL148">
        <v>259771619.21786404</v>
      </c>
      <c r="DM148">
        <v>305352664.05371016</v>
      </c>
      <c r="DN148">
        <v>366372660.35264111</v>
      </c>
      <c r="DO148">
        <v>439770657.06266385</v>
      </c>
      <c r="DP148">
        <v>517635531.71888101</v>
      </c>
      <c r="DQ148">
        <v>609699776.1935972</v>
      </c>
      <c r="DR148">
        <v>712199063.05776131</v>
      </c>
      <c r="DS148">
        <v>573829967.21312642</v>
      </c>
      <c r="DT148">
        <v>655232190.51716042</v>
      </c>
      <c r="DU148">
        <v>730318524.74604535</v>
      </c>
      <c r="DV148">
        <v>809245660.69284904</v>
      </c>
      <c r="DW148">
        <v>884860913.0543071</v>
      </c>
      <c r="DX148">
        <v>947037819.40115368</v>
      </c>
      <c r="DY148">
        <v>988939238.91754115</v>
      </c>
      <c r="DZ148">
        <v>1031579061.1117388</v>
      </c>
      <c r="EA148">
        <v>1085058856.0990713</v>
      </c>
      <c r="EB148">
        <v>1145008871.901387</v>
      </c>
      <c r="EC148">
        <v>1206231296.3434453</v>
      </c>
      <c r="ED148">
        <v>1280922484.6900923</v>
      </c>
      <c r="EE148">
        <v>1382666300.8824556</v>
      </c>
      <c r="EF148">
        <v>1483975684.4367871</v>
      </c>
      <c r="EG148">
        <v>1573693845.1932688</v>
      </c>
      <c r="EH148">
        <v>1680637803.6585085</v>
      </c>
      <c r="EI148">
        <v>1791088506.9747636</v>
      </c>
      <c r="EJ148">
        <v>1925684989.5708876</v>
      </c>
      <c r="EK148">
        <v>2089340799.0584593</v>
      </c>
      <c r="EL148">
        <v>2293701537.3359599</v>
      </c>
      <c r="EM148">
        <v>2515826247.2213016</v>
      </c>
      <c r="EN148">
        <v>2744455022.5134912</v>
      </c>
      <c r="EO148">
        <v>3047279017.3597074</v>
      </c>
      <c r="EP148">
        <v>3416282032.5122199</v>
      </c>
      <c r="EQ148">
        <v>3840759560.6946979</v>
      </c>
    </row>
    <row r="150" spans="1:147" x14ac:dyDescent="0.25">
      <c r="A150" t="s">
        <v>436</v>
      </c>
    </row>
    <row r="151" spans="1:147" x14ac:dyDescent="0.25">
      <c r="C151">
        <v>1842</v>
      </c>
      <c r="D151" s="4">
        <v>1843</v>
      </c>
      <c r="E151" s="4">
        <v>1844</v>
      </c>
      <c r="F151" s="4">
        <v>1845</v>
      </c>
      <c r="G151" s="4">
        <v>1846</v>
      </c>
      <c r="H151" s="4">
        <v>1847</v>
      </c>
      <c r="I151" s="4">
        <v>1848</v>
      </c>
      <c r="J151" s="4">
        <v>1849</v>
      </c>
      <c r="K151" s="4">
        <v>1850</v>
      </c>
      <c r="L151" s="4">
        <v>1851</v>
      </c>
      <c r="M151" s="4">
        <v>1852</v>
      </c>
      <c r="N151" s="4">
        <v>1853</v>
      </c>
      <c r="O151" s="4">
        <v>1854</v>
      </c>
      <c r="P151" s="4">
        <v>1855</v>
      </c>
      <c r="Q151" s="4">
        <v>1856</v>
      </c>
      <c r="R151" s="4">
        <v>1857</v>
      </c>
      <c r="S151" s="4">
        <v>1858</v>
      </c>
      <c r="T151" s="4">
        <v>1859</v>
      </c>
      <c r="U151" s="4">
        <v>1860</v>
      </c>
      <c r="V151" s="4">
        <v>1861</v>
      </c>
      <c r="W151" s="4">
        <v>1862</v>
      </c>
      <c r="X151" s="4">
        <v>1863</v>
      </c>
      <c r="Y151" s="4">
        <v>1864</v>
      </c>
      <c r="Z151" s="4">
        <v>1865</v>
      </c>
      <c r="AA151" s="4">
        <v>1866</v>
      </c>
      <c r="AB151" s="4">
        <v>1867</v>
      </c>
      <c r="AC151" s="4">
        <v>1868</v>
      </c>
      <c r="AD151" s="4">
        <v>1869</v>
      </c>
      <c r="AE151" s="4">
        <v>1870</v>
      </c>
      <c r="AF151" s="4">
        <v>1871</v>
      </c>
      <c r="AG151" s="4">
        <v>1872</v>
      </c>
      <c r="AH151" s="4">
        <v>1873</v>
      </c>
      <c r="AI151" s="4">
        <v>1874</v>
      </c>
      <c r="AJ151" s="4">
        <v>1875</v>
      </c>
      <c r="AK151" s="4">
        <v>1876</v>
      </c>
      <c r="AL151" s="4">
        <v>1877</v>
      </c>
      <c r="AM151" s="4">
        <v>1878</v>
      </c>
      <c r="AN151" s="4">
        <v>1879</v>
      </c>
      <c r="AO151" s="4">
        <v>1880</v>
      </c>
      <c r="AP151" s="4">
        <v>1881</v>
      </c>
      <c r="AQ151" s="4">
        <v>1882</v>
      </c>
      <c r="AR151" s="4">
        <v>1883</v>
      </c>
      <c r="AS151" s="4">
        <v>1884</v>
      </c>
      <c r="AT151" s="4">
        <v>1885</v>
      </c>
      <c r="AU151" s="4">
        <v>1886</v>
      </c>
      <c r="AV151" s="4">
        <v>1887</v>
      </c>
      <c r="AW151" s="4">
        <v>1888</v>
      </c>
      <c r="AX151" s="4">
        <v>1889</v>
      </c>
      <c r="AY151" s="4">
        <v>1890</v>
      </c>
      <c r="AZ151" s="4">
        <v>1891</v>
      </c>
      <c r="BA151" s="4">
        <v>1892</v>
      </c>
      <c r="BB151" s="4">
        <v>1893</v>
      </c>
      <c r="BC151" s="4">
        <v>1894</v>
      </c>
      <c r="BD151" s="4">
        <v>1895</v>
      </c>
      <c r="BE151" s="4">
        <v>1896</v>
      </c>
      <c r="BF151" s="4">
        <v>1897</v>
      </c>
      <c r="BG151" s="4">
        <v>1898</v>
      </c>
      <c r="BH151" s="4">
        <v>1899</v>
      </c>
      <c r="BI151" s="4">
        <v>1900</v>
      </c>
      <c r="BJ151" s="4">
        <v>1901</v>
      </c>
      <c r="BK151" s="4">
        <v>1902</v>
      </c>
      <c r="BL151" s="4">
        <v>1903</v>
      </c>
      <c r="BM151" s="4">
        <v>1904</v>
      </c>
      <c r="BN151" s="4">
        <v>1905</v>
      </c>
      <c r="BO151" s="4">
        <v>1906</v>
      </c>
      <c r="BP151" s="4">
        <v>1907</v>
      </c>
      <c r="BQ151" s="4">
        <v>1908</v>
      </c>
      <c r="BR151" s="4">
        <v>1909</v>
      </c>
      <c r="BS151" s="4">
        <v>1910</v>
      </c>
      <c r="BT151" s="4">
        <v>1911</v>
      </c>
      <c r="BU151" s="4">
        <v>1912</v>
      </c>
      <c r="BV151" s="4">
        <v>1913</v>
      </c>
      <c r="BW151" s="4">
        <v>1914</v>
      </c>
      <c r="BX151" s="4">
        <v>1915</v>
      </c>
      <c r="BY151" s="4">
        <v>1916</v>
      </c>
      <c r="BZ151" s="4">
        <v>1917</v>
      </c>
      <c r="CA151" s="4">
        <v>1918</v>
      </c>
      <c r="CB151" s="4">
        <v>1919</v>
      </c>
      <c r="CC151" s="4">
        <v>1920</v>
      </c>
      <c r="CD151" s="4">
        <v>1921</v>
      </c>
      <c r="CE151" s="4">
        <v>1922</v>
      </c>
      <c r="CF151" s="4">
        <v>1923</v>
      </c>
      <c r="CG151" s="4">
        <v>1924</v>
      </c>
      <c r="CH151" s="4">
        <v>1925</v>
      </c>
      <c r="CI151" s="4">
        <v>1926</v>
      </c>
      <c r="CJ151" s="4">
        <v>1927</v>
      </c>
      <c r="CK151" s="4">
        <v>1928</v>
      </c>
      <c r="CL151" s="4">
        <v>1929</v>
      </c>
      <c r="CM151" s="4">
        <v>1930</v>
      </c>
      <c r="CN151" s="4">
        <v>1931</v>
      </c>
      <c r="CO151" s="4">
        <v>1932</v>
      </c>
      <c r="CP151" s="4">
        <v>1933</v>
      </c>
      <c r="CQ151" s="4">
        <v>1934</v>
      </c>
      <c r="CR151" s="4">
        <v>1935</v>
      </c>
      <c r="CS151" s="4">
        <v>1936</v>
      </c>
      <c r="CT151" s="4">
        <v>1937</v>
      </c>
      <c r="CU151" s="4">
        <v>1938</v>
      </c>
      <c r="CV151" s="4">
        <v>1939</v>
      </c>
      <c r="CW151" s="4">
        <v>1940</v>
      </c>
      <c r="CX151" s="4">
        <v>1941</v>
      </c>
      <c r="CY151" s="4">
        <v>1942</v>
      </c>
      <c r="CZ151" s="4">
        <v>1943</v>
      </c>
      <c r="DA151" s="4">
        <v>1944</v>
      </c>
      <c r="DB151" s="4">
        <v>1945</v>
      </c>
      <c r="DC151" s="4">
        <v>1946</v>
      </c>
      <c r="DD151" s="4">
        <v>1947</v>
      </c>
      <c r="DE151" s="4">
        <v>1948</v>
      </c>
      <c r="DF151" s="4">
        <v>1949</v>
      </c>
      <c r="DG151" s="4">
        <v>1950</v>
      </c>
      <c r="DH151" s="4">
        <v>1951</v>
      </c>
      <c r="DI151" s="4">
        <v>1952</v>
      </c>
      <c r="DJ151" s="4">
        <v>1953</v>
      </c>
      <c r="DK151" s="4">
        <v>1954</v>
      </c>
      <c r="DL151" s="4">
        <v>1955</v>
      </c>
      <c r="DM151" s="4">
        <v>1956</v>
      </c>
      <c r="DN151" s="4">
        <v>1957</v>
      </c>
    </row>
    <row r="152" spans="1:147" x14ac:dyDescent="0.25">
      <c r="B152" t="s">
        <v>432</v>
      </c>
      <c r="C152">
        <v>0.83072824603352113</v>
      </c>
      <c r="D152">
        <v>0.87427085187808429</v>
      </c>
      <c r="E152">
        <v>0.86881652094649509</v>
      </c>
      <c r="F152">
        <v>0.89996051966986357</v>
      </c>
      <c r="G152">
        <v>0.86134084879446804</v>
      </c>
      <c r="H152">
        <v>0.82636893568210579</v>
      </c>
      <c r="I152">
        <v>0.97994990261639148</v>
      </c>
      <c r="J152">
        <v>1.0222566242912099</v>
      </c>
      <c r="K152">
        <v>1.0555131831012254</v>
      </c>
      <c r="L152">
        <v>1.0800337636472956</v>
      </c>
      <c r="M152">
        <v>1.057736405656639</v>
      </c>
      <c r="N152">
        <v>0.96975751530072407</v>
      </c>
      <c r="O152">
        <v>0.88674130056264266</v>
      </c>
      <c r="P152">
        <v>0.85006554604238993</v>
      </c>
      <c r="Q152">
        <v>0.86200625717122126</v>
      </c>
      <c r="R152">
        <v>0.94976345574192889</v>
      </c>
      <c r="S152">
        <v>1.0748563948504148</v>
      </c>
      <c r="T152">
        <v>1.1648553354032827</v>
      </c>
      <c r="U152">
        <v>1.075891022176825</v>
      </c>
      <c r="V152">
        <v>1.0530679666342297</v>
      </c>
      <c r="W152">
        <v>1.113398440349709</v>
      </c>
      <c r="X152">
        <v>1.1633471808215055</v>
      </c>
      <c r="Y152">
        <v>1.2339627106759419</v>
      </c>
      <c r="Z152">
        <v>1.2805444847647409</v>
      </c>
      <c r="AA152">
        <v>1.2557105603618106</v>
      </c>
      <c r="AB152">
        <v>1.2243041825344467</v>
      </c>
      <c r="AC152">
        <v>1.2398981662803046</v>
      </c>
      <c r="AD152">
        <v>1.3671615520006091</v>
      </c>
      <c r="AE152">
        <v>1.3837602669753892</v>
      </c>
      <c r="AF152">
        <v>1.2318600667297113</v>
      </c>
      <c r="AG152">
        <v>1.3750263625275809</v>
      </c>
      <c r="AH152">
        <v>1.377634524126045</v>
      </c>
      <c r="AI152">
        <v>1.4011035863198669</v>
      </c>
      <c r="AJ152">
        <v>1.6327890263460385</v>
      </c>
      <c r="AK152">
        <v>1.6290467180101111</v>
      </c>
      <c r="AL152">
        <v>1.6487425407589469</v>
      </c>
      <c r="AM152">
        <v>1.6935932030630907</v>
      </c>
      <c r="AN152">
        <v>1.7895926778402635</v>
      </c>
      <c r="AO152">
        <v>1.7892296041684128</v>
      </c>
      <c r="AP152">
        <v>1.8620750541204028</v>
      </c>
      <c r="AQ152">
        <v>1.9728337766281485</v>
      </c>
      <c r="AR152">
        <v>2.0179804754601287</v>
      </c>
      <c r="AS152">
        <v>2.1304047269080022</v>
      </c>
      <c r="AT152">
        <v>2.2782443228974785</v>
      </c>
      <c r="AU152">
        <v>2.3554898766273462</v>
      </c>
      <c r="AV152">
        <v>2.4601636692773319</v>
      </c>
      <c r="AW152">
        <v>2.6377445167602982</v>
      </c>
      <c r="AX152">
        <v>2.6845096035876583</v>
      </c>
      <c r="AY152">
        <v>2.7212260988194421</v>
      </c>
      <c r="AZ152">
        <v>2.7629746066542054</v>
      </c>
      <c r="BA152">
        <v>2.8808500911118728</v>
      </c>
      <c r="BB152">
        <v>3.0243436843066847</v>
      </c>
      <c r="BC152">
        <v>3.032989049343592</v>
      </c>
      <c r="BD152">
        <v>3.2175035201938518</v>
      </c>
      <c r="BE152">
        <v>3.3725844342521256</v>
      </c>
      <c r="BF152">
        <v>3.4432925825115253</v>
      </c>
      <c r="BG152">
        <v>3.6249306693021737</v>
      </c>
      <c r="BH152">
        <v>3.640939951367113</v>
      </c>
      <c r="BI152">
        <v>3.6986158781894427</v>
      </c>
      <c r="BJ152">
        <v>3.8955652903969411</v>
      </c>
      <c r="BK152">
        <v>4.0672389985855277</v>
      </c>
      <c r="BL152">
        <v>4.0250822158673287</v>
      </c>
      <c r="BM152">
        <v>4.056991770920507</v>
      </c>
      <c r="BN152">
        <v>4.2038798672377</v>
      </c>
      <c r="BO152">
        <v>4.2080859409487745</v>
      </c>
      <c r="BP152">
        <v>4.2382590683641155</v>
      </c>
      <c r="BQ152">
        <v>4.3095283543814231</v>
      </c>
      <c r="BR152">
        <v>4.3477320998175646</v>
      </c>
      <c r="BS152">
        <v>4.2853946204023288</v>
      </c>
      <c r="BT152">
        <v>4.3583305156108629</v>
      </c>
      <c r="BU152">
        <v>4.6086686307699845</v>
      </c>
      <c r="BV152">
        <v>4.7464146857739227</v>
      </c>
      <c r="BW152">
        <v>4.9750867197748656</v>
      </c>
      <c r="BX152">
        <v>4.3871076152121598</v>
      </c>
      <c r="BY152">
        <v>4.0815961138298462</v>
      </c>
      <c r="BZ152">
        <v>3.5822060535690459</v>
      </c>
      <c r="CA152">
        <v>2.917243672778719</v>
      </c>
      <c r="CB152">
        <v>2.4846315947334445</v>
      </c>
      <c r="CC152">
        <v>1.8869539742936774</v>
      </c>
      <c r="CD152">
        <v>2.0812470010392348</v>
      </c>
      <c r="CE152">
        <v>2.2048739816860672</v>
      </c>
      <c r="CF152">
        <v>2.2826357985497139</v>
      </c>
      <c r="CG152">
        <v>2.196840293945348</v>
      </c>
      <c r="CH152">
        <v>2.3428396029849772</v>
      </c>
      <c r="CI152">
        <v>2.1042796238451054</v>
      </c>
      <c r="CJ152">
        <v>2.1752606364960045</v>
      </c>
      <c r="CK152">
        <v>2.5092251498222793</v>
      </c>
      <c r="CL152">
        <v>2.7491899550113557</v>
      </c>
      <c r="CM152">
        <v>2.9526517651379689</v>
      </c>
      <c r="CN152">
        <v>3.3379863801995251</v>
      </c>
      <c r="CO152">
        <v>3.9129548647747745</v>
      </c>
      <c r="CP152">
        <v>4.3098364966778373</v>
      </c>
      <c r="CQ152">
        <v>4.6937651024651661</v>
      </c>
      <c r="CR152">
        <v>5.0735396522888632</v>
      </c>
      <c r="CS152">
        <v>4.7452643634302598</v>
      </c>
      <c r="CT152">
        <v>3.6889961547720862</v>
      </c>
      <c r="CU152">
        <v>3.2948958979395448</v>
      </c>
      <c r="CV152">
        <v>3.1801699460114929</v>
      </c>
      <c r="CW152">
        <v>2.7642216320279216</v>
      </c>
      <c r="CX152">
        <v>2.5100362411375174</v>
      </c>
      <c r="CY152">
        <v>2.4186434379001693</v>
      </c>
      <c r="CZ152">
        <v>2.3533745155721464</v>
      </c>
      <c r="DA152">
        <v>2.3083684800938551</v>
      </c>
      <c r="DB152">
        <v>1.8835004540068265</v>
      </c>
      <c r="DC152">
        <v>1.4894815619743276</v>
      </c>
      <c r="DD152">
        <v>1.2012094998363456</v>
      </c>
      <c r="DE152">
        <v>0.86951479541218579</v>
      </c>
      <c r="DF152">
        <v>0.85473345483514607</v>
      </c>
      <c r="DG152">
        <v>0.86086925434288386</v>
      </c>
      <c r="DH152">
        <v>0.77493254653175048</v>
      </c>
      <c r="DI152">
        <v>0.74461958384682692</v>
      </c>
      <c r="DJ152">
        <v>0.79927818056683564</v>
      </c>
      <c r="DK152">
        <v>0.83538707754380481</v>
      </c>
      <c r="DL152">
        <v>0.85888027579723181</v>
      </c>
      <c r="DM152">
        <v>0.88194399538850543</v>
      </c>
      <c r="DN152">
        <v>0.90812404663694302</v>
      </c>
    </row>
    <row r="153" spans="1:147" x14ac:dyDescent="0.25">
      <c r="B153" t="s">
        <v>433</v>
      </c>
      <c r="C153">
        <v>0.83072824603352113</v>
      </c>
      <c r="D153">
        <v>0.87427085187808429</v>
      </c>
      <c r="E153">
        <v>0.85678028200305179</v>
      </c>
      <c r="F153">
        <v>0.88110518052984532</v>
      </c>
      <c r="G153">
        <v>0.83709152243454843</v>
      </c>
      <c r="H153">
        <v>0.79704653502458489</v>
      </c>
      <c r="I153">
        <v>0.93792165567142571</v>
      </c>
      <c r="J153">
        <v>0.97077512005880429</v>
      </c>
      <c r="K153">
        <v>0.994350005216735</v>
      </c>
      <c r="L153">
        <v>1.0091944728751963</v>
      </c>
      <c r="M153">
        <v>0.98024321699849049</v>
      </c>
      <c r="N153">
        <v>0.89124802770689782</v>
      </c>
      <c r="O153">
        <v>0.80804637909725174</v>
      </c>
      <c r="P153">
        <v>0.76783639915495239</v>
      </c>
      <c r="Q153">
        <v>0.77162133799665056</v>
      </c>
      <c r="R153">
        <v>0.84238043010553076</v>
      </c>
      <c r="S153">
        <v>0.94430674867062336</v>
      </c>
      <c r="T153">
        <v>1.0133168673906869</v>
      </c>
      <c r="U153">
        <v>0.92642202193031975</v>
      </c>
      <c r="V153">
        <v>0.89734270754108192</v>
      </c>
      <c r="W153">
        <v>0.9385409207341322</v>
      </c>
      <c r="X153">
        <v>0.96972610483280397</v>
      </c>
      <c r="Y153">
        <v>1.0167455479436915</v>
      </c>
      <c r="Z153">
        <v>1.0426450232627666</v>
      </c>
      <c r="AA153">
        <v>1.0100242860784208</v>
      </c>
      <c r="AB153">
        <v>0.97254105456051998</v>
      </c>
      <c r="AC153">
        <v>0.97254449846348823</v>
      </c>
      <c r="AD153">
        <v>1.0586792541202323</v>
      </c>
      <c r="AE153">
        <v>1.0576867491933579</v>
      </c>
      <c r="AF153">
        <v>0.92924644551237767</v>
      </c>
      <c r="AG153">
        <v>1.023451389897214</v>
      </c>
      <c r="AH153">
        <v>1.011518821596479</v>
      </c>
      <c r="AI153">
        <v>1.0145658265676725</v>
      </c>
      <c r="AJ153">
        <v>1.1657432279503508</v>
      </c>
      <c r="AK153">
        <v>1.1464619786277153</v>
      </c>
      <c r="AL153">
        <v>1.1435411846426093</v>
      </c>
      <c r="AM153">
        <v>1.1574826703605383</v>
      </c>
      <c r="AN153">
        <v>1.2051051452082731</v>
      </c>
      <c r="AO153">
        <v>1.187038347531066</v>
      </c>
      <c r="AP153">
        <v>1.2168008678531719</v>
      </c>
      <c r="AQ153">
        <v>1.2694474598080157</v>
      </c>
      <c r="AR153">
        <v>1.278144245360971</v>
      </c>
      <c r="AS153">
        <v>1.3276386518299881</v>
      </c>
      <c r="AT153">
        <v>1.3963974005972644</v>
      </c>
      <c r="AU153">
        <v>1.4194231587839139</v>
      </c>
      <c r="AV153">
        <v>1.4571667535804806</v>
      </c>
      <c r="AW153">
        <v>1.5353624979235954</v>
      </c>
      <c r="AX153">
        <v>1.5354948622194313</v>
      </c>
      <c r="AY153">
        <v>1.5294507362948622</v>
      </c>
      <c r="AZ153">
        <v>1.52580142264425</v>
      </c>
      <c r="BA153">
        <v>1.5630109717951606</v>
      </c>
      <c r="BB153">
        <v>1.61196859097906</v>
      </c>
      <c r="BC153">
        <v>1.5879825446001634</v>
      </c>
      <c r="BD153">
        <v>1.6546489772455524</v>
      </c>
      <c r="BE153">
        <v>1.7033486887589462</v>
      </c>
      <c r="BF153">
        <v>1.7077215772865684</v>
      </c>
      <c r="BG153">
        <v>1.7652702217590306</v>
      </c>
      <c r="BH153">
        <v>1.7409043692143049</v>
      </c>
      <c r="BI153">
        <v>1.736168614660643</v>
      </c>
      <c r="BJ153">
        <v>1.7948785729601486</v>
      </c>
      <c r="BK153">
        <v>1.8389299097763774</v>
      </c>
      <c r="BL153">
        <v>1.7853928133534347</v>
      </c>
      <c r="BM153">
        <v>1.7647276193661738</v>
      </c>
      <c r="BN153">
        <v>1.7924595565605086</v>
      </c>
      <c r="BO153">
        <v>1.7582389414312585</v>
      </c>
      <c r="BP153">
        <v>1.7345277004479391</v>
      </c>
      <c r="BQ153">
        <v>1.7268237098248005</v>
      </c>
      <c r="BR153">
        <v>1.7049088896637987</v>
      </c>
      <c r="BS153">
        <v>1.6439464272217026</v>
      </c>
      <c r="BT153">
        <v>1.6351101974829543</v>
      </c>
      <c r="BU153">
        <v>1.6903089074632656</v>
      </c>
      <c r="BV153">
        <v>1.7015845284269502</v>
      </c>
      <c r="BW153">
        <v>1.7429733226400783</v>
      </c>
      <c r="BX153">
        <v>1.5017238163783135</v>
      </c>
      <c r="BY153">
        <v>1.3627825136422036</v>
      </c>
      <c r="BZ153">
        <v>1.1643465996766538</v>
      </c>
      <c r="CA153">
        <v>0.92064337136914187</v>
      </c>
      <c r="CB153">
        <v>0.75831762159884231</v>
      </c>
      <c r="CC153">
        <v>0.5538420051203653</v>
      </c>
      <c r="CD153">
        <v>0.58276892934855373</v>
      </c>
      <c r="CE153">
        <v>0.58409038661175361</v>
      </c>
      <c r="CF153">
        <v>0.56756256535100691</v>
      </c>
      <c r="CG153">
        <v>0.50916161278824734</v>
      </c>
      <c r="CH153">
        <v>0.50206607698508043</v>
      </c>
      <c r="CI153">
        <v>0.41336846610375927</v>
      </c>
      <c r="CJ153">
        <v>0.38799964780569329</v>
      </c>
      <c r="CK153">
        <v>0.40345471558068441</v>
      </c>
      <c r="CL153">
        <v>0.39518632645810303</v>
      </c>
      <c r="CM153">
        <v>0.37443255422076388</v>
      </c>
      <c r="CN153">
        <v>0.36695453554056617</v>
      </c>
      <c r="CO153">
        <v>0.36444650398491885</v>
      </c>
      <c r="CP153">
        <v>0.32954862663720907</v>
      </c>
      <c r="CQ153">
        <v>0.27964268778143808</v>
      </c>
      <c r="CR153">
        <v>0.21329829633569677</v>
      </c>
      <c r="CS153">
        <v>0.11225723934403931</v>
      </c>
      <c r="CT153">
        <v>1.4576645468518123E-2</v>
      </c>
      <c r="CU153">
        <v>-5.6364604836996728E-2</v>
      </c>
      <c r="CV153">
        <v>-0.1263602558047883</v>
      </c>
      <c r="CW153">
        <v>-0.17598772248048566</v>
      </c>
      <c r="CX153">
        <v>-0.21992058060455483</v>
      </c>
      <c r="CY153">
        <v>-0.26720828208869574</v>
      </c>
      <c r="CZ153">
        <v>-0.30938360152685407</v>
      </c>
      <c r="DA153">
        <v>-0.3483830999694198</v>
      </c>
      <c r="DB153">
        <v>-0.31909890758614712</v>
      </c>
      <c r="DC153">
        <v>-0.28317840414987216</v>
      </c>
      <c r="DD153">
        <v>-0.25989787868401854</v>
      </c>
      <c r="DE153">
        <v>-0.21970507590153865</v>
      </c>
      <c r="DF153">
        <v>-0.26190413953415831</v>
      </c>
      <c r="DG153">
        <v>-0.3270114391686133</v>
      </c>
      <c r="DH153">
        <v>-0.36784846035484697</v>
      </c>
      <c r="DI153">
        <v>-0.44331904098566022</v>
      </c>
      <c r="DJ153">
        <v>-0.59625675954282453</v>
      </c>
      <c r="DK153">
        <v>-0.77627089475221822</v>
      </c>
      <c r="DL153">
        <v>-0.98479712856306068</v>
      </c>
      <c r="DM153">
        <v>-1.2334592885533722</v>
      </c>
      <c r="DN153">
        <v>-1.5312749612565568</v>
      </c>
    </row>
    <row r="154" spans="1:147" x14ac:dyDescent="0.25">
      <c r="B154" t="s">
        <v>182</v>
      </c>
      <c r="C154">
        <v>0.83072824603352113</v>
      </c>
      <c r="D154">
        <v>0.86192705980245299</v>
      </c>
      <c r="E154">
        <v>0.83238896398758233</v>
      </c>
      <c r="F154">
        <v>0.84350091920698889</v>
      </c>
      <c r="G154">
        <v>0.7894629692204721</v>
      </c>
      <c r="H154">
        <v>0.74281181662573192</v>
      </c>
      <c r="I154">
        <v>0.89351974974595783</v>
      </c>
      <c r="J154">
        <v>0.94393541868371367</v>
      </c>
      <c r="K154">
        <v>0.98565217500835067</v>
      </c>
      <c r="L154">
        <v>1.0184072357036793</v>
      </c>
      <c r="M154">
        <v>1.0056059205308807</v>
      </c>
      <c r="N154">
        <v>0.93563559777587668</v>
      </c>
      <c r="O154">
        <v>0.8667834291089751</v>
      </c>
      <c r="P154">
        <v>0.84080549016277539</v>
      </c>
      <c r="Q154">
        <v>0.85523732897608318</v>
      </c>
      <c r="R154">
        <v>0.94501862529162972</v>
      </c>
      <c r="S154">
        <v>1.0513087911322008</v>
      </c>
      <c r="T154">
        <v>1.1203319211874962</v>
      </c>
      <c r="U154">
        <v>1.0156461800834606</v>
      </c>
      <c r="V154">
        <v>0.97545585689438008</v>
      </c>
      <c r="W154">
        <v>1.0149017793876149</v>
      </c>
      <c r="X154">
        <v>1.0471317719416107</v>
      </c>
      <c r="Y154">
        <v>1.0994098845547455</v>
      </c>
      <c r="Z154">
        <v>1.1278829874991345</v>
      </c>
      <c r="AA154">
        <v>1.0938421767067061</v>
      </c>
      <c r="AB154">
        <v>1.0500108069603626</v>
      </c>
      <c r="AC154">
        <v>1.0794812848805377</v>
      </c>
      <c r="AD154">
        <v>1.2058675994271129</v>
      </c>
      <c r="AE154">
        <v>1.2309188075475539</v>
      </c>
      <c r="AF154">
        <v>1.1027220994699298</v>
      </c>
      <c r="AG154">
        <v>1.2387103941483915</v>
      </c>
      <c r="AH154">
        <v>1.2137304195620919</v>
      </c>
      <c r="AI154">
        <v>1.206491733680102</v>
      </c>
      <c r="AJ154">
        <v>1.3757728612892555</v>
      </c>
      <c r="AK154">
        <v>1.3404619073222386</v>
      </c>
      <c r="AL154">
        <v>1.3214943277967426</v>
      </c>
      <c r="AM154">
        <v>1.3072622596899015</v>
      </c>
      <c r="AN154">
        <v>1.3285121478926618</v>
      </c>
      <c r="AO154">
        <v>1.2773681912530288</v>
      </c>
      <c r="AP154">
        <v>1.2806634483336932</v>
      </c>
      <c r="AQ154">
        <v>1.310976174388965</v>
      </c>
      <c r="AR154">
        <v>1.3506222269289843</v>
      </c>
      <c r="AS154">
        <v>1.4351395641363791</v>
      </c>
      <c r="AT154">
        <v>1.5433476200101157</v>
      </c>
      <c r="AU154">
        <v>1.6046105931891208</v>
      </c>
      <c r="AV154">
        <v>1.68492778356397</v>
      </c>
      <c r="AW154">
        <v>1.8053466669326534</v>
      </c>
      <c r="AX154">
        <v>1.8288273690636674</v>
      </c>
      <c r="AY154">
        <v>1.8421347378453043</v>
      </c>
      <c r="AZ154">
        <v>1.8576432159321719</v>
      </c>
      <c r="BA154">
        <v>1.9230311009226437</v>
      </c>
      <c r="BB154">
        <v>1.993872445026017</v>
      </c>
      <c r="BC154">
        <v>1.9742279840464476</v>
      </c>
      <c r="BD154">
        <v>2.0683111610682379</v>
      </c>
      <c r="BE154">
        <v>2.143998177946195</v>
      </c>
      <c r="BF154">
        <v>2.1644634240218426</v>
      </c>
      <c r="BG154">
        <v>2.1877214578534114</v>
      </c>
      <c r="BH154">
        <v>2.1025315937133491</v>
      </c>
      <c r="BI154">
        <v>2.0437208128731306</v>
      </c>
      <c r="BJ154">
        <v>2.0594556667419321</v>
      </c>
      <c r="BK154">
        <v>2.0743017195597511</v>
      </c>
      <c r="BL154">
        <v>1.975183550065154</v>
      </c>
      <c r="BM154">
        <v>1.9220285868214058</v>
      </c>
      <c r="BN154">
        <v>1.9297167942201252</v>
      </c>
      <c r="BO154">
        <v>1.8669969484531377</v>
      </c>
      <c r="BP154">
        <v>1.8131483974479592</v>
      </c>
      <c r="BQ154">
        <v>1.8224214680336137</v>
      </c>
      <c r="BR154">
        <v>1.8067184055917378</v>
      </c>
      <c r="BS154">
        <v>1.7431564586302444</v>
      </c>
      <c r="BT154">
        <v>1.7235277028347491</v>
      </c>
      <c r="BU154">
        <v>1.7674305164213071</v>
      </c>
      <c r="BV154">
        <v>1.745091627571647</v>
      </c>
      <c r="BW154">
        <v>1.7534615410816237</v>
      </c>
      <c r="BX154">
        <v>1.4842724975497894</v>
      </c>
      <c r="BY154">
        <v>1.3315391203074805</v>
      </c>
      <c r="BZ154">
        <v>1.1167236554517697</v>
      </c>
      <c r="CA154">
        <v>0.86505700078063819</v>
      </c>
      <c r="CB154">
        <v>0.69528709611300243</v>
      </c>
      <c r="CC154">
        <v>0.49341377483307136</v>
      </c>
      <c r="CD154">
        <v>0.49692261921253289</v>
      </c>
      <c r="CE154">
        <v>0.48552957418223208</v>
      </c>
      <c r="CF154">
        <v>0.5313668126173724</v>
      </c>
      <c r="CG154">
        <v>0.52239346090675243</v>
      </c>
      <c r="CH154">
        <v>0.55894852468848433</v>
      </c>
      <c r="CI154">
        <v>0.50085955711072505</v>
      </c>
      <c r="CJ154">
        <v>0.51083208148673875</v>
      </c>
      <c r="CK154">
        <v>0.52366102530212399</v>
      </c>
      <c r="CL154">
        <v>0.50232541403894315</v>
      </c>
      <c r="CM154">
        <v>0.48027295364913097</v>
      </c>
      <c r="CN154">
        <v>0.48945523524443607</v>
      </c>
      <c r="CO154">
        <v>0.52665748992599892</v>
      </c>
      <c r="CP154">
        <v>0.53402411172760922</v>
      </c>
      <c r="CQ154">
        <v>0.54649836131651808</v>
      </c>
      <c r="CR154">
        <v>0.5749515149810418</v>
      </c>
      <c r="CS154">
        <v>0.53636027343118176</v>
      </c>
      <c r="CT154">
        <v>0.41560660779173142</v>
      </c>
      <c r="CU154">
        <v>0.39438920549793577</v>
      </c>
      <c r="CV154">
        <v>0.39927291467431908</v>
      </c>
      <c r="CW154">
        <v>0.35872349853377727</v>
      </c>
      <c r="CX154">
        <v>0.32463079767492042</v>
      </c>
      <c r="CY154">
        <v>0.28596541303076234</v>
      </c>
      <c r="CZ154">
        <v>0.31477016182743212</v>
      </c>
      <c r="DA154">
        <v>0.32648766920956696</v>
      </c>
      <c r="DB154">
        <v>0.26693650436978195</v>
      </c>
      <c r="DC154">
        <v>0.20548554242985145</v>
      </c>
      <c r="DD154">
        <v>0.15799562212420001</v>
      </c>
      <c r="DE154">
        <v>0.12344843521600002</v>
      </c>
      <c r="DF154">
        <v>0.13004866599999998</v>
      </c>
      <c r="DG154">
        <v>0.13935173025352607</v>
      </c>
      <c r="DH154">
        <v>0.13307676688266937</v>
      </c>
      <c r="DI154">
        <v>0.13196160757898118</v>
      </c>
      <c r="DJ154">
        <v>0.17394234191586649</v>
      </c>
      <c r="DK154">
        <v>0.21512107923590021</v>
      </c>
      <c r="DL154">
        <v>0.25216732964124078</v>
      </c>
      <c r="DM154">
        <v>0.27933635089759745</v>
      </c>
      <c r="DN154">
        <v>0.2977374983212171</v>
      </c>
    </row>
    <row r="155" spans="1:147" x14ac:dyDescent="0.25">
      <c r="B155" t="s">
        <v>434</v>
      </c>
      <c r="C155">
        <v>0.83072824603352113</v>
      </c>
      <c r="D155">
        <v>0.8911926165669084</v>
      </c>
      <c r="E155">
        <v>0.89034510793942756</v>
      </c>
      <c r="F155">
        <v>0.93368607221701172</v>
      </c>
      <c r="G155">
        <v>0.90471434233448511</v>
      </c>
      <c r="H155">
        <v>0.87881637016419933</v>
      </c>
      <c r="I155">
        <v>1.0551236154985244</v>
      </c>
      <c r="J155">
        <v>1.1143388808501102</v>
      </c>
      <c r="K155">
        <v>1.1649125396641631</v>
      </c>
      <c r="L155">
        <v>1.2067402739675792</v>
      </c>
      <c r="M155">
        <v>1.1963443928547914</v>
      </c>
      <c r="N155">
        <v>1.1101833029056629</v>
      </c>
      <c r="O155">
        <v>1.0274987639721398</v>
      </c>
      <c r="P155">
        <v>0.99714449241751135</v>
      </c>
      <c r="Q155">
        <v>1.0236730041045683</v>
      </c>
      <c r="R155">
        <v>1.1418338208983856</v>
      </c>
      <c r="S155">
        <v>1.3083636746480849</v>
      </c>
      <c r="T155">
        <v>1.4359042159310418</v>
      </c>
      <c r="U155">
        <v>1.343238354651185</v>
      </c>
      <c r="V155">
        <v>1.3316055399689724</v>
      </c>
      <c r="W155">
        <v>1.4261568809307721</v>
      </c>
      <c r="X155">
        <v>1.5096670069461531</v>
      </c>
      <c r="Y155">
        <v>1.622487615026293</v>
      </c>
      <c r="Z155">
        <v>1.7060627281780707</v>
      </c>
      <c r="AA155">
        <v>1.6951566658880561</v>
      </c>
      <c r="AB155">
        <v>1.6746196363624988</v>
      </c>
      <c r="AC155">
        <v>1.7180995980165368</v>
      </c>
      <c r="AD155">
        <v>1.9189275992603521</v>
      </c>
      <c r="AE155">
        <v>1.9669908032457029</v>
      </c>
      <c r="AF155">
        <v>1.7731291209779838</v>
      </c>
      <c r="AG155">
        <v>2.00387000865127</v>
      </c>
      <c r="AH155">
        <v>1.9804547563207602</v>
      </c>
      <c r="AI155">
        <v>2.037201670626787</v>
      </c>
      <c r="AJ155">
        <v>2.4009842080277219</v>
      </c>
      <c r="AK155">
        <v>2.4223412239669826</v>
      </c>
      <c r="AL155">
        <v>2.4786600018504767</v>
      </c>
      <c r="AM155">
        <v>2.5736388433261936</v>
      </c>
      <c r="AN155">
        <v>2.7482998388814277</v>
      </c>
      <c r="AO155">
        <v>2.7761989165541223</v>
      </c>
      <c r="AP155">
        <v>2.9188860852653526</v>
      </c>
      <c r="AQ155">
        <v>3.1240900237144489</v>
      </c>
      <c r="AR155">
        <v>3.2282075189144148</v>
      </c>
      <c r="AS155">
        <v>3.4428643120181643</v>
      </c>
      <c r="AT155">
        <v>3.7192409951933212</v>
      </c>
      <c r="AU155">
        <v>3.8843439773834252</v>
      </c>
      <c r="AV155">
        <v>4.0975793972192092</v>
      </c>
      <c r="AW155">
        <v>4.4365779284007578</v>
      </c>
      <c r="AX155">
        <v>4.5583869479797858</v>
      </c>
      <c r="AY155">
        <v>4.6636887592562646</v>
      </c>
      <c r="AZ155">
        <v>4.7773451578299317</v>
      </c>
      <c r="BA155">
        <v>5.0243842082342365</v>
      </c>
      <c r="BB155">
        <v>5.3192697327956893</v>
      </c>
      <c r="BC155">
        <v>5.3785353921970245</v>
      </c>
      <c r="BD155">
        <v>5.7518241687827585</v>
      </c>
      <c r="BE155">
        <v>6.0769099747349236</v>
      </c>
      <c r="BF155">
        <v>6.2525293152168482</v>
      </c>
      <c r="BG155">
        <v>6.6319047255757253</v>
      </c>
      <c r="BH155">
        <v>6.7096893616885023</v>
      </c>
      <c r="BI155">
        <v>6.8645614715124648</v>
      </c>
      <c r="BJ155">
        <v>7.2807267127109192</v>
      </c>
      <c r="BK155">
        <v>7.3794380518677505</v>
      </c>
      <c r="BL155">
        <v>7.3531258534678807</v>
      </c>
      <c r="BM155">
        <v>7.4624501344314922</v>
      </c>
      <c r="BN155">
        <v>7.7860470179140311</v>
      </c>
      <c r="BO155">
        <v>7.8466976954873342</v>
      </c>
      <c r="BP155">
        <v>7.9559458533032164</v>
      </c>
      <c r="BQ155">
        <v>8.1427375686082843</v>
      </c>
      <c r="BR155">
        <v>8.2673652118439485</v>
      </c>
      <c r="BS155">
        <v>8.1997055012420503</v>
      </c>
      <c r="BT155">
        <v>8.3895005486302949</v>
      </c>
      <c r="BU155">
        <v>8.9237937435344836</v>
      </c>
      <c r="BV155">
        <v>9.2432482473933639</v>
      </c>
      <c r="BW155">
        <v>9.7428833431992192</v>
      </c>
      <c r="BX155">
        <v>8.6385599358326832</v>
      </c>
      <c r="BY155">
        <v>8.0834546829378411</v>
      </c>
      <c r="BZ155">
        <v>7.1159637966132934</v>
      </c>
      <c r="CA155">
        <v>5.7865056776471686</v>
      </c>
      <c r="CB155">
        <v>4.9216373753641953</v>
      </c>
      <c r="CC155">
        <v>3.7319870406319393</v>
      </c>
      <c r="CD155">
        <v>4.0968979912125416</v>
      </c>
      <c r="CE155">
        <v>4.3215777841193521</v>
      </c>
      <c r="CF155">
        <v>4.4737993621508885</v>
      </c>
      <c r="CG155">
        <v>4.2640362462424779</v>
      </c>
      <c r="CH155">
        <v>4.494686527299022</v>
      </c>
      <c r="CI155">
        <v>3.9788444379834988</v>
      </c>
      <c r="CJ155">
        <v>4.0798656234099466</v>
      </c>
      <c r="CK155">
        <v>4.6986510138920536</v>
      </c>
      <c r="CL155">
        <v>5.1128764787654166</v>
      </c>
      <c r="CM155">
        <v>5.4637587588262972</v>
      </c>
      <c r="CN155">
        <v>6.149692675316432</v>
      </c>
      <c r="CO155">
        <v>5.7897634677988634</v>
      </c>
      <c r="CP155">
        <v>6.3691023176368855</v>
      </c>
      <c r="CQ155">
        <v>6.9572490901958925</v>
      </c>
      <c r="CR155">
        <v>7.5795495898099174</v>
      </c>
      <c r="CS155">
        <v>7.1620738589089887</v>
      </c>
      <c r="CT155">
        <v>5.6322923760779986</v>
      </c>
      <c r="CU155">
        <v>5.0605902666847946</v>
      </c>
      <c r="CV155">
        <v>4.9120419202931087</v>
      </c>
      <c r="CW155">
        <v>4.2882075000404996</v>
      </c>
      <c r="CX155">
        <v>3.8984181621714384</v>
      </c>
      <c r="CY155">
        <v>3.7333860868664948</v>
      </c>
      <c r="CZ155">
        <v>3.5369810821014953</v>
      </c>
      <c r="DA155">
        <v>3.3892109706581337</v>
      </c>
      <c r="DB155">
        <v>2.6916988891940781</v>
      </c>
      <c r="DC155">
        <v>2.0825940000065399</v>
      </c>
      <c r="DD155">
        <v>1.6527775919374008</v>
      </c>
      <c r="DE155">
        <v>1.1799634219208635</v>
      </c>
      <c r="DF155">
        <v>1.1562794349874272</v>
      </c>
      <c r="DG155">
        <v>1.1699628917968308</v>
      </c>
      <c r="DH155">
        <v>1.0615519682025876</v>
      </c>
      <c r="DI155">
        <v>1.0294767111217304</v>
      </c>
      <c r="DJ155">
        <v>1.1185656692943147</v>
      </c>
      <c r="DK155">
        <v>1.189098994207658</v>
      </c>
      <c r="DL155">
        <v>1.2484105404902142</v>
      </c>
      <c r="DM155">
        <v>1.3015588771876598</v>
      </c>
      <c r="DN155">
        <v>1.3464105920529328</v>
      </c>
    </row>
    <row r="156" spans="1:147" x14ac:dyDescent="0.25">
      <c r="B156" t="s">
        <v>435</v>
      </c>
      <c r="C156">
        <v>0.83072824603352113</v>
      </c>
      <c r="D156">
        <v>0.86192705980245299</v>
      </c>
      <c r="E156">
        <v>0.83238896398758233</v>
      </c>
      <c r="F156">
        <v>0.84350091920698889</v>
      </c>
      <c r="G156">
        <v>0.7894629692204721</v>
      </c>
      <c r="H156">
        <v>0.74281181662573192</v>
      </c>
      <c r="I156">
        <v>0.89351974974595783</v>
      </c>
      <c r="J156">
        <v>0.94393541868371367</v>
      </c>
      <c r="K156">
        <v>0.98565217500835067</v>
      </c>
      <c r="L156">
        <v>1.0184072357036793</v>
      </c>
      <c r="M156">
        <v>1.0056059205308807</v>
      </c>
      <c r="N156">
        <v>0.93563559777587668</v>
      </c>
      <c r="O156">
        <v>0.8667834291089751</v>
      </c>
      <c r="P156">
        <v>0.84080549016277539</v>
      </c>
      <c r="Q156">
        <v>0.85523732897608318</v>
      </c>
      <c r="R156">
        <v>0.94501862529162972</v>
      </c>
      <c r="S156">
        <v>1.0513087911322008</v>
      </c>
      <c r="T156">
        <v>1.1203319211874962</v>
      </c>
      <c r="U156">
        <v>1.0156461800834606</v>
      </c>
      <c r="V156">
        <v>0.97545585689438008</v>
      </c>
      <c r="W156">
        <v>1.0149017793876149</v>
      </c>
      <c r="X156">
        <v>1.0471317719416107</v>
      </c>
      <c r="Y156">
        <v>1.0994098845547455</v>
      </c>
      <c r="Z156">
        <v>1.1278829874991345</v>
      </c>
      <c r="AA156">
        <v>1.0938421767067061</v>
      </c>
      <c r="AB156">
        <v>1.0500108069603626</v>
      </c>
      <c r="AC156">
        <v>1.0794812848805377</v>
      </c>
      <c r="AD156">
        <v>1.2058675994271129</v>
      </c>
      <c r="AE156">
        <v>1.2309188075475539</v>
      </c>
      <c r="AF156">
        <v>1.1027220994699298</v>
      </c>
      <c r="AG156">
        <v>1.2387103941483915</v>
      </c>
      <c r="AH156">
        <v>1.2137304195620919</v>
      </c>
      <c r="AI156">
        <v>1.206491733680102</v>
      </c>
      <c r="AJ156">
        <v>1.3757728612892555</v>
      </c>
      <c r="AK156">
        <v>1.3404619073222386</v>
      </c>
      <c r="AL156">
        <v>1.3214943277967426</v>
      </c>
      <c r="AM156">
        <v>1.3072622596899015</v>
      </c>
      <c r="AN156">
        <v>1.3285121478926618</v>
      </c>
      <c r="AO156">
        <v>1.2773681912530288</v>
      </c>
      <c r="AP156">
        <v>1.2806634483336932</v>
      </c>
      <c r="AQ156">
        <v>1.310976174388965</v>
      </c>
      <c r="AR156">
        <v>1.3506222269289843</v>
      </c>
      <c r="AS156">
        <v>1.4351395641363791</v>
      </c>
      <c r="AT156">
        <v>1.5433476200101157</v>
      </c>
      <c r="AU156">
        <v>1.6046105931891208</v>
      </c>
      <c r="AV156">
        <v>1.68492778356397</v>
      </c>
      <c r="AW156">
        <v>1.8053466669326534</v>
      </c>
      <c r="AX156">
        <v>1.8288273690636674</v>
      </c>
      <c r="AY156">
        <v>1.8421347378453043</v>
      </c>
      <c r="AZ156">
        <v>1.8576432159321719</v>
      </c>
      <c r="BA156">
        <v>1.9230311009226437</v>
      </c>
      <c r="BB156">
        <v>1.993872445026017</v>
      </c>
      <c r="BC156">
        <v>1.9742279840464476</v>
      </c>
      <c r="BD156">
        <v>2.0683111610682379</v>
      </c>
      <c r="BE156">
        <v>2.143998177946195</v>
      </c>
      <c r="BF156">
        <v>2.1644634240218426</v>
      </c>
      <c r="BG156">
        <v>2.1877214578534114</v>
      </c>
      <c r="BH156">
        <v>2.1025315937133491</v>
      </c>
      <c r="BI156">
        <v>2.0437208128731306</v>
      </c>
      <c r="BJ156">
        <v>2.0594556667419321</v>
      </c>
      <c r="BK156">
        <v>2.0743017195597511</v>
      </c>
      <c r="BL156">
        <v>1.975183550065154</v>
      </c>
      <c r="BM156">
        <v>1.9220285868214058</v>
      </c>
      <c r="BN156">
        <v>1.9297167942201252</v>
      </c>
      <c r="BO156">
        <v>1.8669969484531377</v>
      </c>
      <c r="BP156">
        <v>1.8131483974479592</v>
      </c>
      <c r="BQ156">
        <v>1.8224214680336137</v>
      </c>
      <c r="BR156">
        <v>1.8067184055917378</v>
      </c>
      <c r="BS156">
        <v>1.7431564586302444</v>
      </c>
      <c r="BT156">
        <v>1.7235277028347491</v>
      </c>
      <c r="BU156">
        <v>1.7674305164213071</v>
      </c>
      <c r="BV156">
        <v>1.745091627571647</v>
      </c>
      <c r="BW156">
        <v>1.7534615410816237</v>
      </c>
      <c r="BX156">
        <v>1.553911613852754</v>
      </c>
      <c r="BY156">
        <v>1.4521051541714516</v>
      </c>
      <c r="BZ156">
        <v>1.2755891764006326</v>
      </c>
      <c r="CA156">
        <v>1.0344529268466003</v>
      </c>
      <c r="CB156">
        <v>0.87856806648976726</v>
      </c>
      <c r="CC156">
        <v>0.65893750390132921</v>
      </c>
      <c r="CD156">
        <v>0.71655108691451053</v>
      </c>
      <c r="CE156">
        <v>0.7457762052327771</v>
      </c>
      <c r="CF156">
        <v>0.76194645313302589</v>
      </c>
      <c r="CG156">
        <v>0.70706505417205801</v>
      </c>
      <c r="CH156">
        <v>0.72899815380399891</v>
      </c>
      <c r="CI156">
        <v>0.6299866294173937</v>
      </c>
      <c r="CJ156">
        <v>0.63384059696913908</v>
      </c>
      <c r="CK156">
        <v>0.71471022737146961</v>
      </c>
      <c r="CL156">
        <v>0.75643215563524913</v>
      </c>
      <c r="CM156">
        <v>0.78975072242194733</v>
      </c>
      <c r="CN156">
        <v>0.87075006692280921</v>
      </c>
      <c r="CO156">
        <v>1.0000060185394823</v>
      </c>
      <c r="CP156">
        <v>1.0903982961554197</v>
      </c>
      <c r="CQ156">
        <v>1.1797927095697722</v>
      </c>
      <c r="CR156">
        <v>1.2808366180525201</v>
      </c>
      <c r="CS156">
        <v>1.2104767346333112</v>
      </c>
      <c r="CT156">
        <v>0.9524540153161567</v>
      </c>
      <c r="CU156">
        <v>0.85031024393313803</v>
      </c>
      <c r="CV156">
        <v>0.81609832505036928</v>
      </c>
      <c r="CW156">
        <v>0.70374699363565063</v>
      </c>
      <c r="CX156">
        <v>0.62934088729344106</v>
      </c>
      <c r="CY156">
        <v>0.5830369451421491</v>
      </c>
      <c r="CZ156">
        <v>0.53865796900125418</v>
      </c>
      <c r="DA156">
        <v>0.50234261615775833</v>
      </c>
      <c r="DB156">
        <v>0.38865660155108189</v>
      </c>
      <c r="DC156">
        <v>0.29150080913366572</v>
      </c>
      <c r="DD156">
        <v>0.22298504907526259</v>
      </c>
      <c r="DE156">
        <v>0.15508782998797835</v>
      </c>
      <c r="DF156">
        <v>0.1476265581822632</v>
      </c>
      <c r="DG156">
        <v>0.14459266316098346</v>
      </c>
      <c r="DH156">
        <v>0.1269853393565098</v>
      </c>
      <c r="DI156">
        <v>0.11836384797225379</v>
      </c>
      <c r="DJ156">
        <v>0.12325522239850856</v>
      </c>
      <c r="DK156">
        <v>0.12545123918166837</v>
      </c>
      <c r="DL156">
        <v>0.12526834879625351</v>
      </c>
      <c r="DM156">
        <v>0.12344548353841747</v>
      </c>
      <c r="DN156">
        <v>0.12064426105560293</v>
      </c>
    </row>
    <row r="157" spans="1:147" x14ac:dyDescent="0.25">
      <c r="BW157">
        <f>BW155/BW153</f>
        <v>5.5898063479489704</v>
      </c>
    </row>
    <row r="158" spans="1:147" x14ac:dyDescent="0.25">
      <c r="A158" t="s">
        <v>459</v>
      </c>
    </row>
    <row r="159" spans="1:147" x14ac:dyDescent="0.25">
      <c r="A159" t="s">
        <v>0</v>
      </c>
      <c r="C159">
        <v>1842</v>
      </c>
      <c r="D159">
        <v>1843</v>
      </c>
      <c r="E159">
        <v>1844</v>
      </c>
      <c r="F159">
        <v>1845</v>
      </c>
      <c r="G159">
        <v>1846</v>
      </c>
      <c r="H159">
        <v>1847</v>
      </c>
      <c r="I159">
        <v>1848</v>
      </c>
      <c r="J159">
        <v>1849</v>
      </c>
      <c r="K159">
        <v>1850</v>
      </c>
      <c r="L159">
        <v>1851</v>
      </c>
      <c r="M159">
        <v>1852</v>
      </c>
      <c r="N159">
        <v>1853</v>
      </c>
      <c r="O159">
        <v>1854</v>
      </c>
      <c r="P159">
        <v>1855</v>
      </c>
      <c r="Q159">
        <v>1856</v>
      </c>
      <c r="R159">
        <v>1857</v>
      </c>
      <c r="S159">
        <v>1858</v>
      </c>
      <c r="T159">
        <v>1859</v>
      </c>
      <c r="U159">
        <v>1860</v>
      </c>
      <c r="V159">
        <v>1861</v>
      </c>
      <c r="W159">
        <v>1862</v>
      </c>
      <c r="X159">
        <v>1863</v>
      </c>
      <c r="Y159">
        <v>1864</v>
      </c>
      <c r="Z159">
        <v>1865</v>
      </c>
      <c r="AA159">
        <v>1866</v>
      </c>
      <c r="AB159">
        <v>1867</v>
      </c>
      <c r="AC159">
        <v>1868</v>
      </c>
      <c r="AD159">
        <v>1869</v>
      </c>
      <c r="AE159">
        <v>1870</v>
      </c>
      <c r="AF159">
        <v>1871</v>
      </c>
      <c r="AG159">
        <v>1872</v>
      </c>
      <c r="AH159">
        <v>1873</v>
      </c>
      <c r="AI159">
        <v>1874</v>
      </c>
      <c r="AJ159">
        <v>1875</v>
      </c>
      <c r="AK159">
        <v>1876</v>
      </c>
      <c r="AL159">
        <v>1877</v>
      </c>
      <c r="AM159">
        <v>1878</v>
      </c>
      <c r="AN159">
        <v>1879</v>
      </c>
      <c r="AO159">
        <v>1880</v>
      </c>
      <c r="AP159">
        <v>1881</v>
      </c>
      <c r="AQ159">
        <v>1882</v>
      </c>
      <c r="AR159">
        <v>1883</v>
      </c>
      <c r="AS159">
        <v>1884</v>
      </c>
      <c r="AT159">
        <v>1885</v>
      </c>
      <c r="AU159">
        <v>1886</v>
      </c>
      <c r="AV159">
        <v>1887</v>
      </c>
      <c r="AW159">
        <v>1888</v>
      </c>
      <c r="AX159">
        <v>1889</v>
      </c>
      <c r="AY159">
        <v>1890</v>
      </c>
      <c r="AZ159">
        <v>1891</v>
      </c>
      <c r="BA159">
        <v>1892</v>
      </c>
      <c r="BB159">
        <v>1893</v>
      </c>
      <c r="BC159">
        <v>1894</v>
      </c>
      <c r="BD159">
        <v>1895</v>
      </c>
      <c r="BE159">
        <v>1896</v>
      </c>
      <c r="BF159">
        <v>1897</v>
      </c>
      <c r="BG159">
        <v>1898</v>
      </c>
      <c r="BH159">
        <v>1899</v>
      </c>
      <c r="BI159">
        <v>1900</v>
      </c>
      <c r="BJ159">
        <v>1901</v>
      </c>
      <c r="BK159">
        <v>1902</v>
      </c>
      <c r="BL159">
        <v>1903</v>
      </c>
      <c r="BM159">
        <v>1904</v>
      </c>
      <c r="BN159">
        <v>1905</v>
      </c>
      <c r="BO159">
        <v>1906</v>
      </c>
      <c r="BP159">
        <v>1907</v>
      </c>
      <c r="BQ159">
        <v>1908</v>
      </c>
      <c r="BR159">
        <v>1909</v>
      </c>
      <c r="BS159">
        <v>1910</v>
      </c>
      <c r="BT159">
        <v>1911</v>
      </c>
      <c r="BU159">
        <v>1912</v>
      </c>
      <c r="BV159">
        <v>1913</v>
      </c>
      <c r="BW159">
        <v>1914</v>
      </c>
      <c r="BX159">
        <v>1915</v>
      </c>
      <c r="BY159">
        <v>1916</v>
      </c>
      <c r="BZ159">
        <v>1917</v>
      </c>
      <c r="CA159">
        <v>1918</v>
      </c>
      <c r="CB159">
        <v>1919</v>
      </c>
      <c r="CC159">
        <v>1920</v>
      </c>
      <c r="CD159">
        <v>1921</v>
      </c>
      <c r="CE159">
        <v>1922</v>
      </c>
      <c r="CF159">
        <v>1923</v>
      </c>
      <c r="CG159">
        <v>1924</v>
      </c>
      <c r="CH159">
        <v>1925</v>
      </c>
      <c r="CI159">
        <v>1926</v>
      </c>
      <c r="CJ159">
        <v>1927</v>
      </c>
      <c r="CK159">
        <v>1928</v>
      </c>
      <c r="CL159">
        <v>1929</v>
      </c>
      <c r="CM159">
        <v>1930</v>
      </c>
      <c r="CN159">
        <v>1931</v>
      </c>
      <c r="CO159">
        <v>1932</v>
      </c>
      <c r="CP159">
        <v>1933</v>
      </c>
      <c r="CQ159">
        <v>1934</v>
      </c>
      <c r="CR159">
        <v>1935</v>
      </c>
      <c r="CS159">
        <v>1936</v>
      </c>
      <c r="CT159">
        <v>1937</v>
      </c>
      <c r="CU159">
        <v>1938</v>
      </c>
      <c r="CV159">
        <v>1939</v>
      </c>
      <c r="CW159">
        <v>1940</v>
      </c>
      <c r="CX159">
        <v>1941</v>
      </c>
      <c r="CY159">
        <v>1942</v>
      </c>
      <c r="CZ159">
        <v>1943</v>
      </c>
      <c r="DA159">
        <v>1944</v>
      </c>
      <c r="DB159">
        <v>1945</v>
      </c>
      <c r="DC159">
        <v>1946</v>
      </c>
      <c r="DD159">
        <v>1947</v>
      </c>
      <c r="DE159">
        <v>1948</v>
      </c>
      <c r="DF159">
        <v>1949</v>
      </c>
      <c r="DG159">
        <v>1950</v>
      </c>
      <c r="DH159">
        <v>1951</v>
      </c>
      <c r="DI159">
        <v>1952</v>
      </c>
      <c r="DJ159">
        <v>1953</v>
      </c>
      <c r="DK159">
        <v>1954</v>
      </c>
      <c r="DL159">
        <v>1955</v>
      </c>
      <c r="DM159">
        <v>1956</v>
      </c>
      <c r="DN159">
        <v>1957</v>
      </c>
      <c r="DO159">
        <v>1958</v>
      </c>
      <c r="DP159">
        <v>1959</v>
      </c>
      <c r="DQ159">
        <v>1960</v>
      </c>
      <c r="DR159">
        <v>1961</v>
      </c>
      <c r="DS159">
        <v>1962</v>
      </c>
      <c r="DT159">
        <v>1963</v>
      </c>
      <c r="DU159">
        <v>1964</v>
      </c>
      <c r="DV159">
        <v>1965</v>
      </c>
      <c r="DW159">
        <v>1966</v>
      </c>
      <c r="DX159">
        <v>1967</v>
      </c>
      <c r="DY159">
        <v>1968</v>
      </c>
      <c r="DZ159">
        <v>1969</v>
      </c>
      <c r="EA159">
        <v>1970</v>
      </c>
      <c r="EB159">
        <v>1971</v>
      </c>
      <c r="EC159">
        <v>1972</v>
      </c>
      <c r="ED159">
        <v>1973</v>
      </c>
      <c r="EE159">
        <v>1974</v>
      </c>
      <c r="EF159">
        <v>1975</v>
      </c>
      <c r="EG159">
        <v>1976</v>
      </c>
      <c r="EH159">
        <v>1977</v>
      </c>
      <c r="EI159">
        <v>1978</v>
      </c>
      <c r="EJ159">
        <v>1979</v>
      </c>
      <c r="EK159">
        <v>1980</v>
      </c>
      <c r="EL159">
        <v>1981</v>
      </c>
    </row>
    <row r="160" spans="1:147" x14ac:dyDescent="0.25">
      <c r="B160" t="s">
        <v>11</v>
      </c>
      <c r="C160">
        <f>C101/C100</f>
        <v>0.98749982970826378</v>
      </c>
      <c r="D160">
        <f t="shared" ref="D160:BO160" si="49">D101/D100</f>
        <v>0.98750005444069089</v>
      </c>
      <c r="E160">
        <f t="shared" si="49"/>
        <v>0.98749999055491045</v>
      </c>
      <c r="F160">
        <f t="shared" si="49"/>
        <v>0.98749983914761097</v>
      </c>
      <c r="G160">
        <f t="shared" si="49"/>
        <v>0.98749986061396755</v>
      </c>
      <c r="H160">
        <f t="shared" si="49"/>
        <v>0.98750014749383019</v>
      </c>
      <c r="I160">
        <f t="shared" si="49"/>
        <v>0.9875001709422353</v>
      </c>
      <c r="J160">
        <f t="shared" si="49"/>
        <v>0.98749988019054491</v>
      </c>
      <c r="K160">
        <f t="shared" si="49"/>
        <v>0.98750004268806846</v>
      </c>
      <c r="L160">
        <f t="shared" si="49"/>
        <v>0.98749987417596174</v>
      </c>
      <c r="M160">
        <f t="shared" si="49"/>
        <v>0.98674432549402724</v>
      </c>
      <c r="N160">
        <f t="shared" si="49"/>
        <v>0.98674426285657102</v>
      </c>
      <c r="O160">
        <f t="shared" si="49"/>
        <v>0.9867442980381137</v>
      </c>
      <c r="P160">
        <f t="shared" si="49"/>
        <v>0.98674428128227287</v>
      </c>
      <c r="Q160">
        <f t="shared" si="49"/>
        <v>0.98674438261046016</v>
      </c>
      <c r="R160">
        <f t="shared" si="49"/>
        <v>0.98694121680712121</v>
      </c>
      <c r="S160">
        <f t="shared" si="49"/>
        <v>0.98694138273294196</v>
      </c>
      <c r="T160">
        <f t="shared" si="49"/>
        <v>0.98694123886285057</v>
      </c>
      <c r="U160">
        <f t="shared" si="49"/>
        <v>0.98694124982842923</v>
      </c>
      <c r="V160">
        <f t="shared" si="49"/>
        <v>0.98694127866059034</v>
      </c>
      <c r="W160">
        <f t="shared" si="49"/>
        <v>0.98350493213110357</v>
      </c>
      <c r="X160">
        <f t="shared" si="49"/>
        <v>0.98350480612343227</v>
      </c>
      <c r="Y160">
        <f t="shared" si="49"/>
        <v>0.98350492567787495</v>
      </c>
      <c r="Z160">
        <f t="shared" si="49"/>
        <v>0.98350486860988917</v>
      </c>
      <c r="AA160">
        <f t="shared" si="49"/>
        <v>0.98350500984635592</v>
      </c>
      <c r="AB160">
        <f t="shared" si="49"/>
        <v>0.98264572954831808</v>
      </c>
      <c r="AC160">
        <f t="shared" si="49"/>
        <v>0.98264573885853879</v>
      </c>
      <c r="AD160">
        <f t="shared" si="49"/>
        <v>0.98264584561563828</v>
      </c>
      <c r="AE160">
        <f t="shared" si="49"/>
        <v>0.98264569618946218</v>
      </c>
      <c r="AF160">
        <f t="shared" si="49"/>
        <v>0.98264575421200495</v>
      </c>
      <c r="AG160">
        <f t="shared" si="49"/>
        <v>0.97673128706987156</v>
      </c>
      <c r="AH160">
        <f t="shared" si="49"/>
        <v>0.97673123895757996</v>
      </c>
      <c r="AI160">
        <f t="shared" si="49"/>
        <v>0.97673119128838182</v>
      </c>
      <c r="AJ160">
        <f t="shared" si="49"/>
        <v>0.97673127524888037</v>
      </c>
      <c r="AK160">
        <f t="shared" si="49"/>
        <v>0.97673132833347942</v>
      </c>
      <c r="AL160">
        <f t="shared" si="49"/>
        <v>0.97448393423815993</v>
      </c>
      <c r="AM160">
        <f t="shared" si="49"/>
        <v>0.97448389406019298</v>
      </c>
      <c r="AN160">
        <f t="shared" si="49"/>
        <v>0.97448396047466512</v>
      </c>
      <c r="AO160">
        <f t="shared" si="49"/>
        <v>0.97448399706974909</v>
      </c>
      <c r="AP160">
        <f t="shared" si="49"/>
        <v>0.97448397654511498</v>
      </c>
      <c r="AQ160">
        <f t="shared" si="49"/>
        <v>0.97348275801673101</v>
      </c>
      <c r="AR160">
        <f t="shared" si="49"/>
        <v>0.97348275661511641</v>
      </c>
      <c r="AS160">
        <f t="shared" si="49"/>
        <v>0.97348275588366651</v>
      </c>
      <c r="AT160">
        <f t="shared" si="49"/>
        <v>0.97348280792332098</v>
      </c>
      <c r="AU160">
        <f t="shared" si="49"/>
        <v>0.97348270663450354</v>
      </c>
      <c r="AV160">
        <f t="shared" si="49"/>
        <v>0.96984968451039821</v>
      </c>
      <c r="AW160">
        <f t="shared" si="49"/>
        <v>0.96984962094136218</v>
      </c>
      <c r="AX160">
        <f t="shared" si="49"/>
        <v>0.9698497318531405</v>
      </c>
      <c r="AY160">
        <f t="shared" si="49"/>
        <v>0.96984970585829666</v>
      </c>
      <c r="AZ160">
        <f t="shared" si="49"/>
        <v>0.96984963812844283</v>
      </c>
      <c r="BA160">
        <f t="shared" si="49"/>
        <v>0.97002409092139497</v>
      </c>
      <c r="BB160">
        <f t="shared" si="49"/>
        <v>0.97002394578267814</v>
      </c>
      <c r="BC160">
        <f t="shared" si="49"/>
        <v>0.97002383049348495</v>
      </c>
      <c r="BD160">
        <f t="shared" si="49"/>
        <v>0.97002387588172811</v>
      </c>
      <c r="BE160">
        <f t="shared" si="49"/>
        <v>0.97002380458909365</v>
      </c>
      <c r="BF160">
        <f t="shared" si="49"/>
        <v>0.97166640012683525</v>
      </c>
      <c r="BG160">
        <f t="shared" si="49"/>
        <v>0.97166651652326463</v>
      </c>
      <c r="BH160">
        <f t="shared" si="49"/>
        <v>0.97166650468148896</v>
      </c>
      <c r="BI160">
        <f t="shared" si="49"/>
        <v>0.9716664403435441</v>
      </c>
      <c r="BJ160">
        <f t="shared" si="49"/>
        <v>0.97166649410678363</v>
      </c>
      <c r="BK160">
        <f t="shared" si="49"/>
        <v>0.97040562027659216</v>
      </c>
      <c r="BL160">
        <f t="shared" si="49"/>
        <v>0.97040564107863403</v>
      </c>
      <c r="BM160">
        <f t="shared" si="49"/>
        <v>0.97040578276285649</v>
      </c>
      <c r="BN160">
        <f t="shared" si="49"/>
        <v>0.97040566922076421</v>
      </c>
      <c r="BO160">
        <f t="shared" si="49"/>
        <v>0.97040566904933578</v>
      </c>
      <c r="BP160">
        <f t="shared" ref="BP160:EA160" si="50">BP101/BP100</f>
        <v>0.96649094291591087</v>
      </c>
      <c r="BQ160">
        <f t="shared" si="50"/>
        <v>0.96649093602087122</v>
      </c>
      <c r="BR160">
        <f t="shared" si="50"/>
        <v>0.96649108105413173</v>
      </c>
      <c r="BS160">
        <f t="shared" si="50"/>
        <v>0.96649098117748644</v>
      </c>
      <c r="BT160">
        <f t="shared" si="50"/>
        <v>0.96649110569167251</v>
      </c>
      <c r="BU160">
        <f t="shared" si="50"/>
        <v>0.96271125110826561</v>
      </c>
      <c r="BV160">
        <f t="shared" si="50"/>
        <v>0.96271144901762618</v>
      </c>
      <c r="BW160">
        <f t="shared" si="50"/>
        <v>0.96271128767974956</v>
      </c>
      <c r="BX160">
        <f t="shared" si="50"/>
        <v>0.96271132777682389</v>
      </c>
      <c r="BY160">
        <f t="shared" si="50"/>
        <v>0.96271143427646777</v>
      </c>
      <c r="BZ160">
        <f t="shared" si="50"/>
        <v>0.96179010492437367</v>
      </c>
      <c r="CA160">
        <f t="shared" si="50"/>
        <v>0.96179011103471357</v>
      </c>
      <c r="CB160">
        <f t="shared" si="50"/>
        <v>0.96179030724559589</v>
      </c>
      <c r="CC160">
        <f t="shared" si="50"/>
        <v>0.96179013273503211</v>
      </c>
      <c r="CD160">
        <f t="shared" si="50"/>
        <v>0.96179037349968344</v>
      </c>
      <c r="CE160">
        <f t="shared" si="50"/>
        <v>0.94277432540121708</v>
      </c>
      <c r="CF160">
        <f t="shared" si="50"/>
        <v>0.94277441384293004</v>
      </c>
      <c r="CG160">
        <f t="shared" si="50"/>
        <v>0.94277430531598894</v>
      </c>
      <c r="CH160">
        <f t="shared" si="50"/>
        <v>0.94277431049864879</v>
      </c>
      <c r="CI160">
        <f t="shared" si="50"/>
        <v>0.94277427238353406</v>
      </c>
      <c r="CJ160">
        <f t="shared" si="50"/>
        <v>0.90696582165819584</v>
      </c>
      <c r="CK160">
        <f t="shared" si="50"/>
        <v>0.90696580624323675</v>
      </c>
      <c r="CL160">
        <f t="shared" si="50"/>
        <v>0.90696578115810267</v>
      </c>
      <c r="CM160">
        <f t="shared" si="50"/>
        <v>0.90696591139879479</v>
      </c>
      <c r="CN160">
        <f t="shared" si="50"/>
        <v>0.90696570746428873</v>
      </c>
      <c r="CO160">
        <f t="shared" si="50"/>
        <v>0.8784523662053848</v>
      </c>
      <c r="CP160">
        <f t="shared" si="50"/>
        <v>0.87845273860253792</v>
      </c>
      <c r="CQ160">
        <f t="shared" si="50"/>
        <v>0.87845263811626262</v>
      </c>
      <c r="CR160">
        <f t="shared" si="50"/>
        <v>0.87845250240974948</v>
      </c>
      <c r="CS160">
        <f t="shared" si="50"/>
        <v>0.87845246311089409</v>
      </c>
      <c r="CT160">
        <f t="shared" si="50"/>
        <v>0.84541258066916403</v>
      </c>
      <c r="CU160">
        <f t="shared" si="50"/>
        <v>0.84541258488151128</v>
      </c>
      <c r="CV160">
        <f t="shared" si="50"/>
        <v>0.84541258212514903</v>
      </c>
      <c r="CW160">
        <f t="shared" si="50"/>
        <v>0.84541263317006443</v>
      </c>
      <c r="CX160">
        <f t="shared" si="50"/>
        <v>0.84541259257916002</v>
      </c>
      <c r="CY160">
        <f t="shared" si="50"/>
        <v>0.79711727475177441</v>
      </c>
      <c r="CZ160">
        <f t="shared" si="50"/>
        <v>0.79711732480499331</v>
      </c>
      <c r="DA160">
        <f t="shared" si="50"/>
        <v>0.79711740317027757</v>
      </c>
      <c r="DB160">
        <f t="shared" si="50"/>
        <v>0.79711724492362335</v>
      </c>
      <c r="DC160">
        <f t="shared" si="50"/>
        <v>0.79711759982454</v>
      </c>
      <c r="DD160">
        <f t="shared" si="50"/>
        <v>0.78957858215449506</v>
      </c>
      <c r="DE160">
        <f t="shared" si="50"/>
        <v>0.78957884152149393</v>
      </c>
      <c r="DF160">
        <f t="shared" si="50"/>
        <v>0.78957857967548106</v>
      </c>
      <c r="DG160">
        <f t="shared" si="50"/>
        <v>0.78957861916883554</v>
      </c>
      <c r="DH160">
        <f t="shared" si="50"/>
        <v>0.78957876212323985</v>
      </c>
      <c r="DI160">
        <f t="shared" si="50"/>
        <v>0.76074634462617274</v>
      </c>
      <c r="DJ160">
        <f t="shared" si="50"/>
        <v>0.76074625495370307</v>
      </c>
      <c r="DK160">
        <f t="shared" si="50"/>
        <v>0.76074634118231543</v>
      </c>
      <c r="DL160">
        <f t="shared" si="50"/>
        <v>0.76074636907901116</v>
      </c>
      <c r="DM160">
        <f t="shared" si="50"/>
        <v>0.76074635183876871</v>
      </c>
      <c r="DN160">
        <f t="shared" si="50"/>
        <v>0.76358945350619967</v>
      </c>
      <c r="DO160">
        <f t="shared" si="50"/>
        <v>0.76358944453725541</v>
      </c>
      <c r="DP160">
        <f t="shared" si="50"/>
        <v>0.7635896364816348</v>
      </c>
      <c r="DQ160">
        <f t="shared" si="50"/>
        <v>0.76358938832483469</v>
      </c>
      <c r="DR160">
        <f t="shared" si="50"/>
        <v>0.7635896623702102</v>
      </c>
      <c r="DS160">
        <f t="shared" si="50"/>
        <v>0.76058823811443355</v>
      </c>
      <c r="DT160">
        <f t="shared" si="50"/>
        <v>0.76058859612582552</v>
      </c>
      <c r="DU160">
        <f t="shared" si="50"/>
        <v>0.76058827810862839</v>
      </c>
      <c r="DV160">
        <f t="shared" si="50"/>
        <v>0.76058828731090355</v>
      </c>
      <c r="DW160">
        <f t="shared" si="50"/>
        <v>0.76058822686517391</v>
      </c>
      <c r="DX160">
        <f t="shared" si="50"/>
        <v>0.75108878788574718</v>
      </c>
      <c r="DY160">
        <f t="shared" si="50"/>
        <v>0.75108899869747736</v>
      </c>
      <c r="DZ160">
        <f t="shared" si="50"/>
        <v>0.75108888209817914</v>
      </c>
      <c r="EA160">
        <f t="shared" si="50"/>
        <v>0.75108892101464253</v>
      </c>
      <c r="EB160">
        <f t="shared" ref="EB160:EQ160" si="51">EB101/EB100</f>
        <v>0.75108892941325844</v>
      </c>
      <c r="EC160">
        <f t="shared" si="51"/>
        <v>0.72049070211353317</v>
      </c>
      <c r="ED160">
        <f t="shared" si="51"/>
        <v>0.72049062982878576</v>
      </c>
      <c r="EE160">
        <f t="shared" si="51"/>
        <v>0.72049062673495856</v>
      </c>
      <c r="EF160">
        <f t="shared" si="51"/>
        <v>0.72049063143907432</v>
      </c>
      <c r="EG160">
        <f t="shared" si="51"/>
        <v>0.72049061416059756</v>
      </c>
      <c r="EH160">
        <f t="shared" si="51"/>
        <v>0.68110401469321691</v>
      </c>
      <c r="EI160">
        <f t="shared" si="51"/>
        <v>0.68110419273167122</v>
      </c>
      <c r="EJ160">
        <f t="shared" si="51"/>
        <v>0.68110392647256424</v>
      </c>
      <c r="EK160">
        <f t="shared" si="51"/>
        <v>0.68110422189103403</v>
      </c>
      <c r="EL160">
        <f t="shared" si="51"/>
        <v>0.68110390858406877</v>
      </c>
      <c r="EM160" t="e">
        <f t="shared" si="51"/>
        <v>#DIV/0!</v>
      </c>
      <c r="EN160" t="e">
        <f t="shared" si="51"/>
        <v>#DIV/0!</v>
      </c>
      <c r="EO160" t="e">
        <f t="shared" si="51"/>
        <v>#DIV/0!</v>
      </c>
      <c r="EP160" t="e">
        <f t="shared" si="51"/>
        <v>#DIV/0!</v>
      </c>
      <c r="EQ160" t="e">
        <f t="shared" si="51"/>
        <v>#DIV/0!</v>
      </c>
    </row>
    <row r="161" spans="2:147" x14ac:dyDescent="0.25">
      <c r="B161" t="s">
        <v>20</v>
      </c>
      <c r="C161">
        <f>C102/C$100</f>
        <v>1</v>
      </c>
      <c r="D161">
        <f t="shared" ref="D161:BO161" si="52">D102/D$100</f>
        <v>1</v>
      </c>
      <c r="E161">
        <f t="shared" si="52"/>
        <v>1</v>
      </c>
      <c r="F161">
        <f t="shared" si="52"/>
        <v>1</v>
      </c>
      <c r="G161">
        <f t="shared" si="52"/>
        <v>1</v>
      </c>
      <c r="H161">
        <f t="shared" si="52"/>
        <v>1</v>
      </c>
      <c r="I161">
        <f t="shared" si="52"/>
        <v>1</v>
      </c>
      <c r="J161">
        <f t="shared" si="52"/>
        <v>1</v>
      </c>
      <c r="K161">
        <f t="shared" si="52"/>
        <v>1</v>
      </c>
      <c r="L161">
        <f t="shared" si="52"/>
        <v>1</v>
      </c>
      <c r="M161">
        <f t="shared" si="52"/>
        <v>1</v>
      </c>
      <c r="N161">
        <f t="shared" si="52"/>
        <v>1</v>
      </c>
      <c r="O161">
        <f t="shared" si="52"/>
        <v>1</v>
      </c>
      <c r="P161">
        <f t="shared" si="52"/>
        <v>1</v>
      </c>
      <c r="Q161">
        <f t="shared" si="52"/>
        <v>1</v>
      </c>
      <c r="R161">
        <f t="shared" si="52"/>
        <v>1</v>
      </c>
      <c r="S161">
        <f t="shared" si="52"/>
        <v>1</v>
      </c>
      <c r="T161">
        <f t="shared" si="52"/>
        <v>1</v>
      </c>
      <c r="U161">
        <f t="shared" si="52"/>
        <v>1</v>
      </c>
      <c r="V161">
        <f t="shared" si="52"/>
        <v>1</v>
      </c>
      <c r="W161">
        <f t="shared" si="52"/>
        <v>1</v>
      </c>
      <c r="X161">
        <f t="shared" si="52"/>
        <v>1</v>
      </c>
      <c r="Y161">
        <f t="shared" si="52"/>
        <v>1</v>
      </c>
      <c r="Z161">
        <f t="shared" si="52"/>
        <v>1</v>
      </c>
      <c r="AA161">
        <f t="shared" si="52"/>
        <v>1</v>
      </c>
      <c r="AB161">
        <f t="shared" si="52"/>
        <v>1</v>
      </c>
      <c r="AC161">
        <f t="shared" si="52"/>
        <v>1</v>
      </c>
      <c r="AD161">
        <f t="shared" si="52"/>
        <v>1</v>
      </c>
      <c r="AE161">
        <f t="shared" si="52"/>
        <v>1</v>
      </c>
      <c r="AF161">
        <f t="shared" si="52"/>
        <v>1</v>
      </c>
      <c r="AG161">
        <f t="shared" si="52"/>
        <v>0.98320001222043829</v>
      </c>
      <c r="AH161">
        <f t="shared" si="52"/>
        <v>0.98293227022837992</v>
      </c>
      <c r="AI161">
        <f t="shared" si="52"/>
        <v>0.9874572206895571</v>
      </c>
      <c r="AJ161">
        <f t="shared" si="52"/>
        <v>0.98726365460706778</v>
      </c>
      <c r="AK161">
        <f t="shared" si="52"/>
        <v>0.98707817832641487</v>
      </c>
      <c r="AL161">
        <f t="shared" si="52"/>
        <v>0.98708424694921659</v>
      </c>
      <c r="AM161">
        <f t="shared" si="52"/>
        <v>0.9869200352908537</v>
      </c>
      <c r="AN161">
        <f t="shared" si="52"/>
        <v>0.9867599096231976</v>
      </c>
      <c r="AO161">
        <f t="shared" si="52"/>
        <v>0.9866026851989913</v>
      </c>
      <c r="AP161">
        <f t="shared" si="52"/>
        <v>0.98645144554500408</v>
      </c>
      <c r="AQ161">
        <f t="shared" si="52"/>
        <v>0.98658901697005752</v>
      </c>
      <c r="AR161">
        <f t="shared" si="52"/>
        <v>0.9864452664507084</v>
      </c>
      <c r="AS161">
        <f t="shared" si="52"/>
        <v>0.98629063648625059</v>
      </c>
      <c r="AT161">
        <f t="shared" si="52"/>
        <v>0.98613411395804573</v>
      </c>
      <c r="AU161">
        <f t="shared" si="52"/>
        <v>0.98598002647973171</v>
      </c>
      <c r="AV161">
        <f t="shared" si="52"/>
        <v>0.98626858660181416</v>
      </c>
      <c r="AW161">
        <f t="shared" si="52"/>
        <v>0.98611581377267299</v>
      </c>
      <c r="AX161">
        <f t="shared" si="52"/>
        <v>0.98596511786400354</v>
      </c>
      <c r="AY161">
        <f t="shared" si="52"/>
        <v>0.98182732839828424</v>
      </c>
      <c r="AZ161">
        <f t="shared" si="52"/>
        <v>0.98164349118297278</v>
      </c>
      <c r="BA161">
        <f t="shared" si="52"/>
        <v>0.98204457714227633</v>
      </c>
      <c r="BB161">
        <f t="shared" si="52"/>
        <v>0.98186390112330157</v>
      </c>
      <c r="BC161">
        <f t="shared" si="52"/>
        <v>0.98168104906626752</v>
      </c>
      <c r="BD161">
        <f t="shared" si="52"/>
        <v>0.98151205271628683</v>
      </c>
      <c r="BE161">
        <f t="shared" si="52"/>
        <v>0.98134184065438257</v>
      </c>
      <c r="BF161">
        <f t="shared" si="52"/>
        <v>0.98189648725271717</v>
      </c>
      <c r="BG161">
        <f t="shared" si="52"/>
        <v>0.98173749537622756</v>
      </c>
      <c r="BH161">
        <f t="shared" si="52"/>
        <v>0.98157391368574987</v>
      </c>
      <c r="BI161">
        <f t="shared" si="52"/>
        <v>0.98140905097356546</v>
      </c>
      <c r="BJ161">
        <f t="shared" si="52"/>
        <v>0.98123635942207865</v>
      </c>
      <c r="BK161">
        <f t="shared" si="52"/>
        <v>0.98191822223886471</v>
      </c>
      <c r="BL161">
        <f t="shared" si="52"/>
        <v>0.98174544133124464</v>
      </c>
      <c r="BM161">
        <f t="shared" si="52"/>
        <v>0.98156596530165685</v>
      </c>
      <c r="BN161">
        <f t="shared" si="52"/>
        <v>0.98138480875050349</v>
      </c>
      <c r="BO161">
        <f t="shared" si="52"/>
        <v>0.98121033830411064</v>
      </c>
      <c r="BP161">
        <f t="shared" ref="BP161:EA161" si="53">BP102/BP$100</f>
        <v>0.98180342044709112</v>
      </c>
      <c r="BQ161">
        <f t="shared" si="53"/>
        <v>0.98082435702463078</v>
      </c>
      <c r="BR161">
        <f t="shared" si="53"/>
        <v>0.98063220555846409</v>
      </c>
      <c r="BS161">
        <f t="shared" si="53"/>
        <v>0.98044385189714811</v>
      </c>
      <c r="BT161">
        <f t="shared" si="53"/>
        <v>0.98026756526007608</v>
      </c>
      <c r="BU161">
        <f t="shared" si="53"/>
        <v>0.98082448642871212</v>
      </c>
      <c r="BV161">
        <f t="shared" si="53"/>
        <v>0.98064123216095822</v>
      </c>
      <c r="BW161">
        <f t="shared" si="53"/>
        <v>0.98045139700205508</v>
      </c>
      <c r="BX161">
        <f t="shared" si="53"/>
        <v>0.96304100414335581</v>
      </c>
      <c r="BY161">
        <f t="shared" si="53"/>
        <v>0.9133983402061594</v>
      </c>
      <c r="BZ161">
        <f t="shared" si="53"/>
        <v>0.84149830667264403</v>
      </c>
      <c r="CA161">
        <f t="shared" si="53"/>
        <v>0.84942561347835033</v>
      </c>
      <c r="CB161">
        <f t="shared" si="53"/>
        <v>0.84751215722868067</v>
      </c>
      <c r="CC161">
        <f t="shared" si="53"/>
        <v>0.83260911532144632</v>
      </c>
      <c r="CD161">
        <f t="shared" si="53"/>
        <v>0.79289885129658944</v>
      </c>
      <c r="CE161">
        <f t="shared" si="53"/>
        <v>0.8186298699007909</v>
      </c>
      <c r="CF161">
        <f t="shared" si="53"/>
        <v>0.74434592935237176</v>
      </c>
      <c r="CG161">
        <f t="shared" si="53"/>
        <v>0.72970280774070329</v>
      </c>
      <c r="CH161">
        <f t="shared" si="53"/>
        <v>0.68654742502800048</v>
      </c>
      <c r="CI161">
        <f t="shared" si="53"/>
        <v>0.73955901795000656</v>
      </c>
      <c r="CJ161">
        <f t="shared" si="53"/>
        <v>0.81100854916730514</v>
      </c>
      <c r="CK161">
        <f t="shared" si="53"/>
        <v>0.7848489361021278</v>
      </c>
      <c r="CL161">
        <f t="shared" si="53"/>
        <v>0.78556890156081882</v>
      </c>
      <c r="CM161">
        <f t="shared" si="53"/>
        <v>0.77968218229590025</v>
      </c>
      <c r="CN161">
        <f t="shared" si="53"/>
        <v>0.76907853414042526</v>
      </c>
      <c r="CO161">
        <f t="shared" si="53"/>
        <v>0.77085887545270781</v>
      </c>
      <c r="CP161">
        <f t="shared" si="53"/>
        <v>0.79254321531060057</v>
      </c>
      <c r="CQ161">
        <f t="shared" si="53"/>
        <v>0.82139019367898258</v>
      </c>
      <c r="CR161">
        <f t="shared" si="53"/>
        <v>0.81651051843040434</v>
      </c>
      <c r="CS161">
        <f t="shared" si="53"/>
        <v>0.72274880415986875</v>
      </c>
      <c r="CT161">
        <f t="shared" si="53"/>
        <v>0.75577978560384362</v>
      </c>
      <c r="CU161">
        <f t="shared" si="53"/>
        <v>0.76054396364332777</v>
      </c>
      <c r="CV161">
        <f t="shared" si="53"/>
        <v>0.7545805407414431</v>
      </c>
      <c r="CW161">
        <f t="shared" si="53"/>
        <v>0.74816433846169506</v>
      </c>
      <c r="CX161">
        <f t="shared" si="53"/>
        <v>0.74422419175123933</v>
      </c>
      <c r="CY161">
        <f t="shared" si="53"/>
        <v>0.68446698429388275</v>
      </c>
      <c r="CZ161">
        <f t="shared" si="53"/>
        <v>0.6973890244101234</v>
      </c>
      <c r="DA161">
        <f t="shared" si="53"/>
        <v>0.6872819416235616</v>
      </c>
      <c r="DB161">
        <f t="shared" si="53"/>
        <v>0.70955297259460814</v>
      </c>
      <c r="DC161">
        <f t="shared" si="53"/>
        <v>0.74382136162963552</v>
      </c>
      <c r="DD161">
        <f t="shared" si="53"/>
        <v>0.71064143156446669</v>
      </c>
      <c r="DE161">
        <f t="shared" si="53"/>
        <v>0.79918355127430041</v>
      </c>
      <c r="DF161">
        <f t="shared" si="53"/>
        <v>0.79852974534143217</v>
      </c>
      <c r="DG161">
        <f t="shared" si="53"/>
        <v>0.76693358741822748</v>
      </c>
      <c r="DH161">
        <f t="shared" si="53"/>
        <v>0.75881864317362369</v>
      </c>
      <c r="DI161">
        <f t="shared" si="53"/>
        <v>0.74518796992962777</v>
      </c>
      <c r="DJ161">
        <f t="shared" si="53"/>
        <v>0.71379574852784189</v>
      </c>
      <c r="DK161">
        <f t="shared" si="53"/>
        <v>0.71326597126288172</v>
      </c>
      <c r="DL161">
        <f t="shared" si="53"/>
        <v>0.70111045052466037</v>
      </c>
      <c r="DM161">
        <f t="shared" si="53"/>
        <v>0.66601168303348579</v>
      </c>
      <c r="DN161">
        <f t="shared" si="53"/>
        <v>0.65793156081796345</v>
      </c>
      <c r="DO161">
        <f t="shared" si="53"/>
        <v>0.65403676914441378</v>
      </c>
      <c r="DP161">
        <f t="shared" si="53"/>
        <v>0.6495636419492179</v>
      </c>
      <c r="DQ161">
        <f t="shared" si="53"/>
        <v>0.630348970124742</v>
      </c>
      <c r="DR161">
        <f t="shared" si="53"/>
        <v>0.62035759471338181</v>
      </c>
      <c r="DS161">
        <f t="shared" si="53"/>
        <v>0.60637500880535233</v>
      </c>
      <c r="DT161">
        <f t="shared" si="53"/>
        <v>0.58701086744459485</v>
      </c>
      <c r="DU161">
        <f t="shared" si="53"/>
        <v>0.59290470897733727</v>
      </c>
      <c r="DV161">
        <f t="shared" si="53"/>
        <v>0.56222311485150356</v>
      </c>
      <c r="DW161">
        <f t="shared" si="53"/>
        <v>0.53420904167005001</v>
      </c>
      <c r="DX161">
        <f t="shared" si="53"/>
        <v>0.42232221336066961</v>
      </c>
      <c r="DY161">
        <f t="shared" si="53"/>
        <v>0.47571884609077553</v>
      </c>
      <c r="DZ161">
        <f t="shared" si="53"/>
        <v>0.50644070266947649</v>
      </c>
      <c r="EA161">
        <f t="shared" si="53"/>
        <v>0.46077923977671786</v>
      </c>
      <c r="EB161">
        <f t="shared" ref="EB161:EQ161" si="54">EB102/EB$100</f>
        <v>0.47941079101838646</v>
      </c>
      <c r="EC161">
        <f t="shared" si="54"/>
        <v>0.46029148784199819</v>
      </c>
      <c r="ED161">
        <f t="shared" si="54"/>
        <v>0.41002172857298602</v>
      </c>
      <c r="EE161">
        <f t="shared" si="54"/>
        <v>0.43829280224456263</v>
      </c>
      <c r="EF161">
        <f t="shared" si="54"/>
        <v>0.43287087064727037</v>
      </c>
      <c r="EG161">
        <f t="shared" si="54"/>
        <v>0.44045509325068494</v>
      </c>
      <c r="EH161">
        <f t="shared" si="54"/>
        <v>0.40565470940428144</v>
      </c>
      <c r="EI161">
        <f t="shared" si="54"/>
        <v>0.40095564620541096</v>
      </c>
      <c r="EJ161">
        <f t="shared" si="54"/>
        <v>0.39937287389834852</v>
      </c>
      <c r="EK161">
        <f t="shared" si="54"/>
        <v>0.30876897348092702</v>
      </c>
      <c r="EL161">
        <f t="shared" si="54"/>
        <v>0.32971744987655194</v>
      </c>
      <c r="EM161" t="e">
        <f t="shared" si="54"/>
        <v>#DIV/0!</v>
      </c>
      <c r="EN161" t="e">
        <f t="shared" si="54"/>
        <v>#DIV/0!</v>
      </c>
      <c r="EO161" t="e">
        <f t="shared" si="54"/>
        <v>#DIV/0!</v>
      </c>
      <c r="EP161" t="e">
        <f t="shared" si="54"/>
        <v>#DIV/0!</v>
      </c>
      <c r="EQ161" t="e">
        <f t="shared" si="54"/>
        <v>#DIV/0!</v>
      </c>
    </row>
    <row r="162" spans="2:147" x14ac:dyDescent="0.25">
      <c r="B162" t="s">
        <v>21</v>
      </c>
      <c r="C162">
        <f>C103/C$100</f>
        <v>0.98749982970826378</v>
      </c>
      <c r="D162">
        <f t="shared" ref="D162:BO162" si="55">D103/D$100</f>
        <v>0.98750005444069089</v>
      </c>
      <c r="E162">
        <f t="shared" si="55"/>
        <v>0.98749999055491045</v>
      </c>
      <c r="F162">
        <f t="shared" si="55"/>
        <v>0.98749983914761097</v>
      </c>
      <c r="G162">
        <f t="shared" si="55"/>
        <v>0.98749986061396755</v>
      </c>
      <c r="H162">
        <f t="shared" si="55"/>
        <v>0.98750014749383019</v>
      </c>
      <c r="I162">
        <f t="shared" si="55"/>
        <v>0.9875001709422353</v>
      </c>
      <c r="J162">
        <f t="shared" si="55"/>
        <v>0.98749988019054491</v>
      </c>
      <c r="K162">
        <f t="shared" si="55"/>
        <v>0.98750004268806846</v>
      </c>
      <c r="L162">
        <f t="shared" si="55"/>
        <v>0.98749987417596174</v>
      </c>
      <c r="M162">
        <f t="shared" si="55"/>
        <v>0.98674432549402724</v>
      </c>
      <c r="N162">
        <f t="shared" si="55"/>
        <v>0.98674426285657102</v>
      </c>
      <c r="O162">
        <f t="shared" si="55"/>
        <v>0.9867442980381137</v>
      </c>
      <c r="P162">
        <f t="shared" si="55"/>
        <v>0.98674428128227287</v>
      </c>
      <c r="Q162">
        <f t="shared" si="55"/>
        <v>0.98674438261046016</v>
      </c>
      <c r="R162">
        <f t="shared" si="55"/>
        <v>0.98694121680712121</v>
      </c>
      <c r="S162">
        <f t="shared" si="55"/>
        <v>0.98694138273294196</v>
      </c>
      <c r="T162">
        <f t="shared" si="55"/>
        <v>0.98694123886285057</v>
      </c>
      <c r="U162">
        <f t="shared" si="55"/>
        <v>0.98694124982842923</v>
      </c>
      <c r="V162">
        <f t="shared" si="55"/>
        <v>0.98694127866059034</v>
      </c>
      <c r="W162">
        <f t="shared" si="55"/>
        <v>0.98350493213110357</v>
      </c>
      <c r="X162">
        <f t="shared" si="55"/>
        <v>0.98350480612343227</v>
      </c>
      <c r="Y162">
        <f t="shared" si="55"/>
        <v>0.98350492567787495</v>
      </c>
      <c r="Z162">
        <f t="shared" si="55"/>
        <v>0.98350486860988917</v>
      </c>
      <c r="AA162">
        <f t="shared" si="55"/>
        <v>0.98350500984635592</v>
      </c>
      <c r="AB162">
        <f t="shared" si="55"/>
        <v>0.98264572954831808</v>
      </c>
      <c r="AC162">
        <f t="shared" si="55"/>
        <v>0.98264573885853879</v>
      </c>
      <c r="AD162">
        <f t="shared" si="55"/>
        <v>0.98264584561563828</v>
      </c>
      <c r="AE162">
        <f t="shared" si="55"/>
        <v>0.98264569618946218</v>
      </c>
      <c r="AF162">
        <f t="shared" si="55"/>
        <v>0.98264575421200495</v>
      </c>
      <c r="AG162">
        <f t="shared" si="55"/>
        <v>0.96032219117237183</v>
      </c>
      <c r="AH162">
        <f t="shared" si="55"/>
        <v>0.96006073180935403</v>
      </c>
      <c r="AI162">
        <f t="shared" si="55"/>
        <v>0.96448044711871672</v>
      </c>
      <c r="AJ162">
        <f t="shared" si="55"/>
        <v>0.96429131651356292</v>
      </c>
      <c r="AK162">
        <f t="shared" si="55"/>
        <v>0.96411019827322686</v>
      </c>
      <c r="AL162">
        <f t="shared" si="55"/>
        <v>0.96189749923672585</v>
      </c>
      <c r="AM162">
        <f t="shared" si="55"/>
        <v>0.96173754740344464</v>
      </c>
      <c r="AN162">
        <f t="shared" si="55"/>
        <v>0.96158147522758286</v>
      </c>
      <c r="AO162">
        <f t="shared" si="55"/>
        <v>0.96142825099025631</v>
      </c>
      <c r="AP162">
        <f t="shared" si="55"/>
        <v>0.96128090099693086</v>
      </c>
      <c r="AQ162">
        <f t="shared" si="55"/>
        <v>0.96042915502685389</v>
      </c>
      <c r="AR162">
        <f t="shared" si="55"/>
        <v>0.96028924007351424</v>
      </c>
      <c r="AS162">
        <f t="shared" si="55"/>
        <v>0.96013866972000306</v>
      </c>
      <c r="AT162">
        <f t="shared" si="55"/>
        <v>0.95998635292243151</v>
      </c>
      <c r="AU162">
        <f t="shared" si="55"/>
        <v>0.95983632595894286</v>
      </c>
      <c r="AV162">
        <f t="shared" si="55"/>
        <v>0.95653450138684204</v>
      </c>
      <c r="AW162">
        <f t="shared" si="55"/>
        <v>0.95638635909813086</v>
      </c>
      <c r="AX162">
        <f t="shared" si="55"/>
        <v>0.95624013877543812</v>
      </c>
      <c r="AY162">
        <f t="shared" si="55"/>
        <v>0.95222696721183853</v>
      </c>
      <c r="AZ162">
        <f t="shared" si="55"/>
        <v>0.95204878423424522</v>
      </c>
      <c r="BA162">
        <f t="shared" si="55"/>
        <v>0.95260901563279654</v>
      </c>
      <c r="BB162">
        <f t="shared" si="55"/>
        <v>0.95243372987217234</v>
      </c>
      <c r="BC162">
        <f t="shared" si="55"/>
        <v>0.95225639575719656</v>
      </c>
      <c r="BD162">
        <f t="shared" si="55"/>
        <v>0.95209260885184377</v>
      </c>
      <c r="BE162">
        <f t="shared" si="55"/>
        <v>0.95192740513823271</v>
      </c>
      <c r="BF162">
        <f t="shared" si="55"/>
        <v>0.95408740379818469</v>
      </c>
      <c r="BG162">
        <f t="shared" si="55"/>
        <v>0.95393278442532337</v>
      </c>
      <c r="BH162">
        <f t="shared" si="55"/>
        <v>0.95377383815523742</v>
      </c>
      <c r="BI162">
        <f t="shared" si="55"/>
        <v>0.9536135805389625</v>
      </c>
      <c r="BJ162">
        <f t="shared" si="55"/>
        <v>0.95344585548293903</v>
      </c>
      <c r="BK162">
        <f t="shared" si="55"/>
        <v>0.95285126878084669</v>
      </c>
      <c r="BL162">
        <f t="shared" si="55"/>
        <v>0.95268372905544363</v>
      </c>
      <c r="BM162">
        <f t="shared" si="55"/>
        <v>0.95250942860548771</v>
      </c>
      <c r="BN162">
        <f t="shared" si="55"/>
        <v>0.95233364669255005</v>
      </c>
      <c r="BO162">
        <f t="shared" si="55"/>
        <v>0.95216428462409042</v>
      </c>
      <c r="BP162">
        <f t="shared" ref="BP162:EA162" si="56">BP103/BP$100</f>
        <v>0.94888999527392981</v>
      </c>
      <c r="BQ162">
        <f t="shared" si="56"/>
        <v>0.94794378495627019</v>
      </c>
      <c r="BR162">
        <f t="shared" si="56"/>
        <v>0.94775799023766794</v>
      </c>
      <c r="BS162">
        <f t="shared" si="56"/>
        <v>0.9475761421234421</v>
      </c>
      <c r="BT162">
        <f t="shared" si="56"/>
        <v>0.9474057090762783</v>
      </c>
      <c r="BU162">
        <f t="shared" si="56"/>
        <v>0.94423855023097203</v>
      </c>
      <c r="BV162">
        <f t="shared" si="56"/>
        <v>0.94406208385910395</v>
      </c>
      <c r="BW162">
        <f t="shared" si="56"/>
        <v>0.94387934735611945</v>
      </c>
      <c r="BX162">
        <f t="shared" si="56"/>
        <v>0.93112721021141454</v>
      </c>
      <c r="BY162">
        <f t="shared" si="56"/>
        <v>0.88391490436529041</v>
      </c>
      <c r="BZ162">
        <f t="shared" si="56"/>
        <v>0.81481884372289493</v>
      </c>
      <c r="CA162">
        <f t="shared" si="56"/>
        <v>0.82191749394353752</v>
      </c>
      <c r="CB162">
        <f t="shared" si="56"/>
        <v>0.82098480767288273</v>
      </c>
      <c r="CC162">
        <f t="shared" si="56"/>
        <v>0.80668566423209864</v>
      </c>
      <c r="CD162">
        <f t="shared" si="56"/>
        <v>0.76841202586462654</v>
      </c>
      <c r="CE162">
        <f t="shared" si="56"/>
        <v>0.77889877188395695</v>
      </c>
      <c r="CF162">
        <f t="shared" si="56"/>
        <v>0.70912248366914377</v>
      </c>
      <c r="CG162">
        <f t="shared" si="56"/>
        <v>0.69519359336559661</v>
      </c>
      <c r="CH162">
        <f t="shared" si="56"/>
        <v>0.65472407872441574</v>
      </c>
      <c r="CI162">
        <f t="shared" si="56"/>
        <v>0.70328161445537185</v>
      </c>
      <c r="CJ162">
        <f t="shared" si="56"/>
        <v>0.74315808886277235</v>
      </c>
      <c r="CK162">
        <f t="shared" si="56"/>
        <v>0.71934748478585175</v>
      </c>
      <c r="CL162">
        <f t="shared" si="56"/>
        <v>0.72007483779740999</v>
      </c>
      <c r="CM162">
        <f t="shared" si="56"/>
        <v>0.71480117246072117</v>
      </c>
      <c r="CN162">
        <f t="shared" si="56"/>
        <v>0.70539817386405823</v>
      </c>
      <c r="CO162">
        <f t="shared" si="56"/>
        <v>0.68404088745296709</v>
      </c>
      <c r="CP162">
        <f t="shared" si="56"/>
        <v>0.70084137763469501</v>
      </c>
      <c r="CQ162">
        <f t="shared" si="56"/>
        <v>0.72588421626578181</v>
      </c>
      <c r="CR162">
        <f t="shared" si="56"/>
        <v>0.72187889139659334</v>
      </c>
      <c r="CS162">
        <f t="shared" si="56"/>
        <v>0.64649651782927975</v>
      </c>
      <c r="CT162">
        <f t="shared" si="56"/>
        <v>0.65304701723458991</v>
      </c>
      <c r="CU162">
        <f t="shared" si="56"/>
        <v>0.65360226008878652</v>
      </c>
      <c r="CV162">
        <f t="shared" si="56"/>
        <v>0.65051335133855326</v>
      </c>
      <c r="CW162">
        <f t="shared" si="56"/>
        <v>0.64447354513732813</v>
      </c>
      <c r="CX162">
        <f t="shared" si="56"/>
        <v>0.64229568494292011</v>
      </c>
      <c r="CY162">
        <f t="shared" si="56"/>
        <v>0.57130025975437104</v>
      </c>
      <c r="CZ162">
        <f t="shared" si="56"/>
        <v>0.57518765540839745</v>
      </c>
      <c r="DA162">
        <f t="shared" si="56"/>
        <v>0.56915773428985506</v>
      </c>
      <c r="DB162">
        <f t="shared" si="56"/>
        <v>0.5741272084131025</v>
      </c>
      <c r="DC162">
        <f t="shared" si="56"/>
        <v>0.61040529926830833</v>
      </c>
      <c r="DD162">
        <f t="shared" si="56"/>
        <v>0.57884812470072111</v>
      </c>
      <c r="DE162">
        <f t="shared" si="56"/>
        <v>0.64978534354613504</v>
      </c>
      <c r="DF162">
        <f t="shared" si="56"/>
        <v>0.65367538743339826</v>
      </c>
      <c r="DG162">
        <f t="shared" si="56"/>
        <v>0.63338894091930809</v>
      </c>
      <c r="DH162">
        <f t="shared" si="56"/>
        <v>0.62719506537952052</v>
      </c>
      <c r="DI162">
        <f t="shared" si="56"/>
        <v>0.60141136528285311</v>
      </c>
      <c r="DJ162">
        <f t="shared" si="56"/>
        <v>0.57399294233127174</v>
      </c>
      <c r="DK162">
        <f t="shared" si="56"/>
        <v>0.57400039802345193</v>
      </c>
      <c r="DL162">
        <f t="shared" si="56"/>
        <v>0.57028644945676688</v>
      </c>
      <c r="DM162">
        <f t="shared" si="56"/>
        <v>0.53859298512448217</v>
      </c>
      <c r="DN162">
        <f t="shared" si="56"/>
        <v>0.52761122410770922</v>
      </c>
      <c r="DO162">
        <f t="shared" si="56"/>
        <v>0.52505054189091305</v>
      </c>
      <c r="DP162">
        <f t="shared" si="56"/>
        <v>0.52214921421402549</v>
      </c>
      <c r="DQ162">
        <f t="shared" si="56"/>
        <v>0.51025374932737999</v>
      </c>
      <c r="DR162">
        <f t="shared" si="56"/>
        <v>0.50197665189903329</v>
      </c>
      <c r="DS162">
        <f t="shared" si="56"/>
        <v>0.48578576752615504</v>
      </c>
      <c r="DT162">
        <f t="shared" si="56"/>
        <v>0.47105152501023817</v>
      </c>
      <c r="DU162">
        <f t="shared" si="56"/>
        <v>0.47235602064287618</v>
      </c>
      <c r="DV162">
        <f t="shared" si="56"/>
        <v>0.4529547958534525</v>
      </c>
      <c r="DW162">
        <f t="shared" si="56"/>
        <v>0.43785398309182827</v>
      </c>
      <c r="DX162">
        <f t="shared" si="56"/>
        <v>0.35180495560292541</v>
      </c>
      <c r="DY162">
        <f t="shared" si="56"/>
        <v>0.38987120384350354</v>
      </c>
      <c r="DZ162">
        <f t="shared" si="56"/>
        <v>0.40985445427923856</v>
      </c>
      <c r="EA162">
        <f t="shared" si="56"/>
        <v>0.3695130436680451</v>
      </c>
      <c r="EB162">
        <f t="shared" ref="EB162:EQ162" si="57">EB103/EB$100</f>
        <v>0.38075177211124256</v>
      </c>
      <c r="EC162">
        <f t="shared" si="57"/>
        <v>0.35955961745240766</v>
      </c>
      <c r="ED162">
        <f t="shared" si="57"/>
        <v>0.32266007238748867</v>
      </c>
      <c r="EE162">
        <f t="shared" si="57"/>
        <v>0.3394437482871</v>
      </c>
      <c r="EF162">
        <f t="shared" si="57"/>
        <v>0.33513297922892205</v>
      </c>
      <c r="EG162">
        <f t="shared" si="57"/>
        <v>0.34387638159197187</v>
      </c>
      <c r="EH162">
        <f t="shared" si="57"/>
        <v>0.30870378537111792</v>
      </c>
      <c r="EI162">
        <f t="shared" si="57"/>
        <v>0.30513659835408419</v>
      </c>
      <c r="EJ162">
        <f t="shared" si="57"/>
        <v>0.3046888560700905</v>
      </c>
      <c r="EK162">
        <f t="shared" si="57"/>
        <v>0.25019269843797998</v>
      </c>
      <c r="EL162">
        <f t="shared" si="57"/>
        <v>0.25135421315866124</v>
      </c>
      <c r="EM162" t="e">
        <f t="shared" si="57"/>
        <v>#DIV/0!</v>
      </c>
      <c r="EN162" t="e">
        <f t="shared" si="57"/>
        <v>#DIV/0!</v>
      </c>
      <c r="EO162" t="e">
        <f t="shared" si="57"/>
        <v>#DIV/0!</v>
      </c>
      <c r="EP162" t="e">
        <f t="shared" si="57"/>
        <v>#DIV/0!</v>
      </c>
      <c r="EQ162" t="e">
        <f t="shared" si="57"/>
        <v>#DIV/0!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topLeftCell="H1" workbookViewId="0">
      <selection activeCell="M20" sqref="M20"/>
    </sheetView>
  </sheetViews>
  <sheetFormatPr defaultRowHeight="15" x14ac:dyDescent="0.25"/>
  <cols>
    <col min="1" max="2" width="13.7109375" customWidth="1"/>
    <col min="3" max="3" width="12" customWidth="1"/>
    <col min="4" max="4" width="11.28515625" customWidth="1"/>
    <col min="5" max="5" width="12" customWidth="1"/>
    <col min="6" max="7" width="11.28515625" customWidth="1"/>
    <col min="8" max="8" width="12" customWidth="1"/>
    <col min="9" max="9" width="9.85546875" customWidth="1"/>
    <col min="14" max="14" width="12.42578125" customWidth="1"/>
    <col min="15" max="15" width="10.5703125" customWidth="1"/>
    <col min="20" max="20" width="7.85546875" customWidth="1"/>
  </cols>
  <sheetData>
    <row r="1" spans="1:25" ht="15.75" thickBot="1" x14ac:dyDescent="0.3">
      <c r="A1" s="42"/>
      <c r="B1" s="42"/>
      <c r="C1" s="42"/>
      <c r="D1" s="42"/>
      <c r="E1" s="42"/>
      <c r="F1" s="42"/>
      <c r="G1" s="42"/>
      <c r="H1" s="42"/>
    </row>
    <row r="2" spans="1:25" ht="17.25" thickTop="1" thickBot="1" x14ac:dyDescent="0.3">
      <c r="A2" s="106" t="s">
        <v>460</v>
      </c>
      <c r="B2" s="107"/>
      <c r="C2" s="108"/>
      <c r="D2" s="108"/>
      <c r="E2" s="108"/>
      <c r="F2" s="108"/>
      <c r="G2" s="108"/>
      <c r="H2" s="108"/>
      <c r="L2" s="106" t="s">
        <v>460</v>
      </c>
      <c r="M2" s="107"/>
      <c r="N2" s="108"/>
      <c r="O2" s="108"/>
      <c r="P2" s="108"/>
      <c r="Q2" s="108"/>
      <c r="R2" s="108"/>
      <c r="S2" s="108"/>
    </row>
    <row r="3" spans="1:25" ht="15.75" customHeight="1" thickBot="1" x14ac:dyDescent="0.3">
      <c r="A3" s="43"/>
      <c r="B3" s="125" t="s">
        <v>482</v>
      </c>
      <c r="C3" s="109" t="s">
        <v>461</v>
      </c>
      <c r="D3" s="112" t="s">
        <v>462</v>
      </c>
      <c r="E3" s="114" t="s">
        <v>463</v>
      </c>
      <c r="F3" s="109" t="s">
        <v>464</v>
      </c>
      <c r="G3" s="112" t="s">
        <v>465</v>
      </c>
      <c r="H3" s="114" t="s">
        <v>466</v>
      </c>
    </row>
    <row r="4" spans="1:25" ht="50.25" customHeight="1" x14ac:dyDescent="0.25">
      <c r="A4" s="43"/>
      <c r="B4" s="127"/>
      <c r="C4" s="110"/>
      <c r="D4" s="86"/>
      <c r="E4" s="115"/>
      <c r="F4" s="110"/>
      <c r="G4" s="86"/>
      <c r="H4" s="115"/>
      <c r="L4" s="125" t="s">
        <v>467</v>
      </c>
      <c r="M4" s="128" t="s">
        <v>491</v>
      </c>
      <c r="N4" s="128" t="s">
        <v>483</v>
      </c>
      <c r="O4" s="130" t="s">
        <v>468</v>
      </c>
      <c r="P4" t="s">
        <v>484</v>
      </c>
    </row>
    <row r="5" spans="1:25" ht="15.75" customHeight="1" x14ac:dyDescent="0.25">
      <c r="A5" s="44"/>
      <c r="B5" s="76"/>
      <c r="C5" s="111"/>
      <c r="D5" s="113"/>
      <c r="E5" s="116"/>
      <c r="F5" s="117" t="s">
        <v>469</v>
      </c>
      <c r="G5" s="118"/>
      <c r="H5" s="119"/>
      <c r="I5" s="79"/>
      <c r="L5" s="126"/>
      <c r="M5" s="129"/>
      <c r="N5" s="129"/>
      <c r="O5" s="131"/>
      <c r="P5" t="s">
        <v>485</v>
      </c>
      <c r="Q5" t="s">
        <v>486</v>
      </c>
      <c r="R5" t="s">
        <v>487</v>
      </c>
      <c r="S5" t="s">
        <v>489</v>
      </c>
      <c r="T5" t="s">
        <v>488</v>
      </c>
      <c r="U5" t="s">
        <v>490</v>
      </c>
    </row>
    <row r="6" spans="1:25" ht="0.75" customHeight="1" x14ac:dyDescent="0.25">
      <c r="A6" s="8" t="s">
        <v>0</v>
      </c>
      <c r="B6" s="9"/>
      <c r="C6" s="45" t="s">
        <v>471</v>
      </c>
      <c r="D6" s="46" t="s">
        <v>472</v>
      </c>
      <c r="E6" s="47"/>
      <c r="F6" s="45" t="s">
        <v>473</v>
      </c>
      <c r="G6" s="46"/>
      <c r="H6" s="47"/>
      <c r="I6" s="48"/>
      <c r="L6" s="132" t="s">
        <v>470</v>
      </c>
      <c r="M6" s="133"/>
      <c r="N6" s="133"/>
      <c r="O6" s="134"/>
    </row>
    <row r="7" spans="1:25" ht="15.75" x14ac:dyDescent="0.25">
      <c r="A7" s="33">
        <v>1842</v>
      </c>
      <c r="B7" s="53">
        <v>16942</v>
      </c>
      <c r="C7" s="49">
        <v>16936</v>
      </c>
      <c r="D7" s="50">
        <v>4419</v>
      </c>
      <c r="E7" s="51">
        <f t="shared" ref="E7:E30" si="0">D7/C7</f>
        <v>0.26092347661785548</v>
      </c>
      <c r="F7" s="49">
        <v>46498.9</v>
      </c>
      <c r="G7" s="50">
        <f t="shared" ref="G7:G13" si="1">E7*F7</f>
        <v>12132.654646906001</v>
      </c>
      <c r="H7" s="52">
        <f t="shared" ref="H7:H21" si="2">C7*G7/(C7/B7*1000000)</f>
        <v>205.55143502788147</v>
      </c>
      <c r="K7">
        <v>1842</v>
      </c>
      <c r="L7" s="53">
        <v>16942</v>
      </c>
      <c r="M7" s="54">
        <v>0.82</v>
      </c>
      <c r="N7" s="55">
        <v>495.96831909919365</v>
      </c>
      <c r="O7" s="56">
        <v>453.99408284023667</v>
      </c>
      <c r="P7" s="80">
        <v>3.0000000000000027E-2</v>
      </c>
      <c r="Q7" s="80">
        <v>5.0000000000000044E-2</v>
      </c>
      <c r="R7" s="80">
        <v>4.0000000000000036E-2</v>
      </c>
      <c r="S7" s="80">
        <v>4.0000000000000036E-2</v>
      </c>
      <c r="T7" s="80">
        <v>8.799999999999919E-3</v>
      </c>
      <c r="U7" s="80">
        <f>((O8/O7)^0.2)-1</f>
        <v>3.1056498762414009E-3</v>
      </c>
    </row>
    <row r="8" spans="1:25" ht="15.75" x14ac:dyDescent="0.25">
      <c r="A8" s="33">
        <v>1847</v>
      </c>
      <c r="B8" s="53">
        <v>17832</v>
      </c>
      <c r="C8" s="49">
        <v>17831</v>
      </c>
      <c r="D8" s="50">
        <v>4742</v>
      </c>
      <c r="E8" s="51">
        <f t="shared" si="0"/>
        <v>0.26594133811900622</v>
      </c>
      <c r="F8" s="49">
        <v>47665.75</v>
      </c>
      <c r="G8" s="50">
        <f t="shared" si="1"/>
        <v>12676.293337446021</v>
      </c>
      <c r="H8" s="52">
        <f t="shared" si="2"/>
        <v>226.04366279333743</v>
      </c>
      <c r="K8">
        <v>1847</v>
      </c>
      <c r="L8" s="53">
        <v>17832</v>
      </c>
      <c r="M8" s="54">
        <v>0.91</v>
      </c>
      <c r="N8" s="55">
        <v>552.66976906203865</v>
      </c>
      <c r="O8" s="56">
        <v>461.08774038461536</v>
      </c>
      <c r="P8" s="80">
        <v>3.8486759247900126E-2</v>
      </c>
      <c r="Q8" s="80">
        <v>5.0000000000000044E-2</v>
      </c>
      <c r="R8" s="80">
        <v>4.0000000000000036E-2</v>
      </c>
      <c r="S8" s="80">
        <v>4.2840763653442693E-2</v>
      </c>
      <c r="T8" s="80">
        <v>8.799999999999919E-3</v>
      </c>
      <c r="U8" s="80">
        <f t="shared" ref="U8:U35" si="3">((O9/O8)^0.2)-1</f>
        <v>4.2645471006494962E-3</v>
      </c>
    </row>
    <row r="9" spans="1:25" ht="15.75" x14ac:dyDescent="0.25">
      <c r="A9" s="33">
        <v>1852</v>
      </c>
      <c r="B9" s="53">
        <v>16586</v>
      </c>
      <c r="C9" s="49">
        <v>16577</v>
      </c>
      <c r="D9" s="50">
        <v>4495</v>
      </c>
      <c r="E9" s="51">
        <f t="shared" si="0"/>
        <v>0.27115883452977019</v>
      </c>
      <c r="F9" s="49">
        <v>52608.160000000003</v>
      </c>
      <c r="G9" s="50">
        <f t="shared" si="1"/>
        <v>14265.167352355676</v>
      </c>
      <c r="H9" s="52">
        <f t="shared" si="2"/>
        <v>236.60206570617123</v>
      </c>
      <c r="K9">
        <v>1852</v>
      </c>
      <c r="L9" s="53">
        <v>16586</v>
      </c>
      <c r="M9" s="54">
        <v>0.79</v>
      </c>
      <c r="N9" s="55">
        <v>548.40584894692131</v>
      </c>
      <c r="O9" s="56">
        <v>471.00360576923077</v>
      </c>
      <c r="P9" s="80">
        <v>4.2097757032587557E-2</v>
      </c>
      <c r="Q9" s="80">
        <v>4.8393376586256087E-2</v>
      </c>
      <c r="R9" s="80">
        <v>4.0000000000000036E-2</v>
      </c>
      <c r="S9" s="80">
        <v>4.3499331578804812E-2</v>
      </c>
      <c r="T9" s="80">
        <v>8.799999999999919E-3</v>
      </c>
      <c r="U9" s="80">
        <f t="shared" si="3"/>
        <v>3.068922183149092E-2</v>
      </c>
    </row>
    <row r="10" spans="1:25" ht="15.75" x14ac:dyDescent="0.25">
      <c r="A10" s="33">
        <v>1857</v>
      </c>
      <c r="B10" s="53">
        <v>18915</v>
      </c>
      <c r="C10" s="49">
        <v>18906</v>
      </c>
      <c r="D10" s="50">
        <v>5779</v>
      </c>
      <c r="E10" s="51">
        <f t="shared" si="0"/>
        <v>0.30567015762191896</v>
      </c>
      <c r="F10" s="49">
        <v>51026.14</v>
      </c>
      <c r="G10" s="50">
        <f t="shared" si="1"/>
        <v>15597.168256638104</v>
      </c>
      <c r="H10" s="52">
        <f t="shared" si="2"/>
        <v>295.02043757430977</v>
      </c>
      <c r="K10">
        <v>1857</v>
      </c>
      <c r="L10" s="53">
        <v>18915</v>
      </c>
      <c r="M10" s="54">
        <v>1.01</v>
      </c>
      <c r="N10" s="55">
        <v>580.7682792991211</v>
      </c>
      <c r="O10" s="56">
        <v>547.8515625</v>
      </c>
      <c r="P10" s="80">
        <v>4.3739431720193345E-2</v>
      </c>
      <c r="Q10" s="80">
        <v>5.478913188913026E-2</v>
      </c>
      <c r="R10" s="80">
        <v>4.0000000000000036E-2</v>
      </c>
      <c r="S10" s="80">
        <v>4.6178704679101124E-2</v>
      </c>
      <c r="T10" s="80">
        <v>8.799999999999919E-3</v>
      </c>
      <c r="U10" s="80">
        <f t="shared" si="3"/>
        <v>2.9839483250227561E-2</v>
      </c>
      <c r="Y10">
        <v>1</v>
      </c>
    </row>
    <row r="11" spans="1:25" ht="15.75" x14ac:dyDescent="0.25">
      <c r="A11" s="33">
        <v>1862</v>
      </c>
      <c r="B11" s="53">
        <v>24546</v>
      </c>
      <c r="C11" s="49">
        <v>24428</v>
      </c>
      <c r="D11" s="50">
        <v>6907</v>
      </c>
      <c r="E11" s="51">
        <f t="shared" si="0"/>
        <v>0.28274930407728838</v>
      </c>
      <c r="F11" s="49">
        <v>63686.86</v>
      </c>
      <c r="G11" s="50">
        <f t="shared" si="1"/>
        <v>18007.415343867695</v>
      </c>
      <c r="H11" s="52">
        <f t="shared" si="2"/>
        <v>442.01001703057642</v>
      </c>
      <c r="K11">
        <v>1862</v>
      </c>
      <c r="L11" s="53">
        <v>24546</v>
      </c>
      <c r="M11" s="54">
        <v>0.95</v>
      </c>
      <c r="N11" s="55">
        <v>618.24795905418557</v>
      </c>
      <c r="O11" s="56">
        <v>634.61538461538464</v>
      </c>
      <c r="P11" s="80">
        <v>4.4359516179548475E-2</v>
      </c>
      <c r="Q11" s="80">
        <v>6.0395735391028271E-2</v>
      </c>
      <c r="R11" s="80">
        <v>4.0000000000000036E-2</v>
      </c>
      <c r="S11" s="80">
        <v>4.8252858409410626E-2</v>
      </c>
      <c r="T11" s="80">
        <v>8.799999999999919E-3</v>
      </c>
      <c r="U11" s="80">
        <f t="shared" si="3"/>
        <v>8.9528351838144005E-3</v>
      </c>
    </row>
    <row r="12" spans="1:25" ht="15.75" x14ac:dyDescent="0.25">
      <c r="A12" s="33">
        <v>1867</v>
      </c>
      <c r="B12" s="53">
        <v>28003</v>
      </c>
      <c r="C12" s="49">
        <v>27989</v>
      </c>
      <c r="D12" s="50">
        <v>7248</v>
      </c>
      <c r="E12" s="51">
        <f t="shared" si="0"/>
        <v>0.25895887670156131</v>
      </c>
      <c r="F12" s="49">
        <v>72386.06</v>
      </c>
      <c r="G12" s="50">
        <f t="shared" si="1"/>
        <v>18745.012786451818</v>
      </c>
      <c r="H12" s="52">
        <f t="shared" si="2"/>
        <v>524.91659305901032</v>
      </c>
      <c r="K12">
        <v>1867</v>
      </c>
      <c r="L12" s="53">
        <v>28003</v>
      </c>
      <c r="M12" s="54">
        <v>1.04</v>
      </c>
      <c r="N12" s="55">
        <v>634.18889769841837</v>
      </c>
      <c r="O12" s="56">
        <v>663.53665865384608</v>
      </c>
      <c r="P12" s="80">
        <v>4.6228747916452484E-2</v>
      </c>
      <c r="Q12" s="80">
        <v>5.2597797141086922E-2</v>
      </c>
      <c r="R12" s="80">
        <v>4.0000000000000036E-2</v>
      </c>
      <c r="S12" s="80">
        <v>4.627929688547483E-2</v>
      </c>
      <c r="T12" s="80">
        <v>8.799999999999919E-3</v>
      </c>
      <c r="U12" s="80">
        <f t="shared" si="3"/>
        <v>1.9406372100086333E-2</v>
      </c>
    </row>
    <row r="13" spans="1:25" ht="15.75" x14ac:dyDescent="0.25">
      <c r="A13" s="33">
        <v>1872</v>
      </c>
      <c r="B13" s="53">
        <v>24356</v>
      </c>
      <c r="C13" s="49">
        <v>21287</v>
      </c>
      <c r="D13" s="50">
        <v>6064</v>
      </c>
      <c r="E13" s="51">
        <f t="shared" si="0"/>
        <v>0.28486869920608821</v>
      </c>
      <c r="F13" s="49">
        <v>88070.15</v>
      </c>
      <c r="G13" s="50">
        <f t="shared" si="1"/>
        <v>25088.429069385067</v>
      </c>
      <c r="H13" s="52">
        <f t="shared" si="2"/>
        <v>611.05377841394261</v>
      </c>
      <c r="K13">
        <v>1872</v>
      </c>
      <c r="L13" s="53">
        <v>24356</v>
      </c>
      <c r="M13" s="54">
        <v>1.0900000000000001</v>
      </c>
      <c r="N13" s="55">
        <v>725.17555419940061</v>
      </c>
      <c r="O13" s="56">
        <v>730.46875</v>
      </c>
      <c r="P13" s="80">
        <v>4.9431718577650496E-2</v>
      </c>
      <c r="Q13" s="80">
        <v>5.6993372051008517E-2</v>
      </c>
      <c r="R13" s="80">
        <v>4.0000000000000036E-2</v>
      </c>
      <c r="S13" s="80">
        <v>4.881107488052594E-2</v>
      </c>
      <c r="T13" s="80">
        <v>8.799999999999919E-3</v>
      </c>
      <c r="U13" s="80">
        <f t="shared" si="3"/>
        <v>1.0414298143992751E-2</v>
      </c>
    </row>
    <row r="14" spans="1:25" ht="15.75" x14ac:dyDescent="0.25">
      <c r="A14" s="33">
        <v>1877</v>
      </c>
      <c r="B14" s="53">
        <v>28771</v>
      </c>
      <c r="C14" s="49">
        <v>28161</v>
      </c>
      <c r="D14" s="50">
        <v>8144</v>
      </c>
      <c r="E14" s="51">
        <f t="shared" si="0"/>
        <v>0.28919427577145695</v>
      </c>
      <c r="F14" s="49">
        <v>100674.1</v>
      </c>
      <c r="G14" s="50">
        <f>E14*F14</f>
        <v>29114.373438443236</v>
      </c>
      <c r="H14" s="52">
        <f t="shared" si="2"/>
        <v>837.64963819745037</v>
      </c>
      <c r="K14">
        <v>1877</v>
      </c>
      <c r="L14" s="53">
        <v>28771</v>
      </c>
      <c r="M14" s="54">
        <v>1.08</v>
      </c>
      <c r="N14" s="55">
        <v>701.87166109604732</v>
      </c>
      <c r="O14" s="56">
        <v>769.30588942307691</v>
      </c>
      <c r="P14" s="80">
        <v>3.8316020861613564E-2</v>
      </c>
      <c r="Q14" s="80">
        <v>4.2796657410654193E-2</v>
      </c>
      <c r="R14" s="80">
        <v>4.0000000000000036E-2</v>
      </c>
      <c r="S14" s="80">
        <v>4.0371957485384025E-2</v>
      </c>
      <c r="T14" s="80">
        <v>8.799999999999919E-3</v>
      </c>
      <c r="U14" s="80">
        <f t="shared" si="3"/>
        <v>2.9335949453279664E-2</v>
      </c>
    </row>
    <row r="15" spans="1:25" ht="15.75" x14ac:dyDescent="0.25">
      <c r="A15" s="33">
        <v>1882</v>
      </c>
      <c r="B15" s="53">
        <v>36797</v>
      </c>
      <c r="C15" s="49">
        <v>31720</v>
      </c>
      <c r="D15" s="50">
        <v>8120</v>
      </c>
      <c r="E15" s="51">
        <f t="shared" si="0"/>
        <v>0.25598991172761665</v>
      </c>
      <c r="F15" s="49">
        <v>98557.79</v>
      </c>
      <c r="G15" s="50">
        <f t="shared" ref="G15:G30" si="4">E15*F15</f>
        <v>25229.799962168978</v>
      </c>
      <c r="H15" s="52">
        <f t="shared" si="2"/>
        <v>928.38094920793174</v>
      </c>
      <c r="K15">
        <v>1882</v>
      </c>
      <c r="L15" s="53">
        <v>36797</v>
      </c>
      <c r="M15" s="54">
        <v>1.0900000000000001</v>
      </c>
      <c r="N15" s="55">
        <v>812.29967301395686</v>
      </c>
      <c r="O15" s="56">
        <v>888.96520146520152</v>
      </c>
      <c r="P15" s="80">
        <v>3.7659632615150374E-2</v>
      </c>
      <c r="Q15" s="80">
        <v>4.0596031088578677E-2</v>
      </c>
      <c r="R15" s="80">
        <v>4.0000000000000036E-2</v>
      </c>
      <c r="S15" s="80">
        <v>3.9419327613715138E-2</v>
      </c>
      <c r="T15" s="80">
        <v>8.799999999999919E-3</v>
      </c>
      <c r="U15" s="80">
        <f t="shared" si="3"/>
        <v>3.2051939538073615E-3</v>
      </c>
    </row>
    <row r="16" spans="1:25" ht="15.75" x14ac:dyDescent="0.25">
      <c r="A16" s="33">
        <v>1887</v>
      </c>
      <c r="B16" s="53">
        <v>34226</v>
      </c>
      <c r="C16" s="49">
        <v>31399</v>
      </c>
      <c r="D16" s="50">
        <v>9680</v>
      </c>
      <c r="E16" s="51">
        <f t="shared" si="0"/>
        <v>0.30829007293225896</v>
      </c>
      <c r="F16" s="49">
        <v>111414.7</v>
      </c>
      <c r="G16" s="50">
        <f>E16*F16</f>
        <v>34348.045988725753</v>
      </c>
      <c r="H16" s="52">
        <f t="shared" si="2"/>
        <v>1175.5962220101276</v>
      </c>
      <c r="K16">
        <v>1887</v>
      </c>
      <c r="L16" s="53">
        <v>34226</v>
      </c>
      <c r="M16" s="54">
        <v>1.02</v>
      </c>
      <c r="N16" s="55">
        <v>842.03235585678908</v>
      </c>
      <c r="O16" s="56">
        <v>903.30334987593051</v>
      </c>
      <c r="P16" s="80">
        <v>3.4717569503146528E-2</v>
      </c>
      <c r="Q16" s="80">
        <v>3.999961538450858E-2</v>
      </c>
      <c r="R16" s="80">
        <v>3.7997107964971466E-2</v>
      </c>
      <c r="S16" s="80">
        <v>3.7571898590336383E-2</v>
      </c>
      <c r="T16" s="80">
        <v>8.799999999999919E-3</v>
      </c>
      <c r="U16" s="80">
        <f t="shared" si="3"/>
        <v>7.5778949484561764E-3</v>
      </c>
    </row>
    <row r="17" spans="1:21" ht="15.75" x14ac:dyDescent="0.25">
      <c r="A17" s="33">
        <v>1892</v>
      </c>
      <c r="B17" s="53">
        <v>37045</v>
      </c>
      <c r="C17" s="49">
        <v>32695</v>
      </c>
      <c r="D17" s="50">
        <v>8535</v>
      </c>
      <c r="E17" s="51">
        <f t="shared" si="0"/>
        <v>0.26104909007493499</v>
      </c>
      <c r="F17" s="49">
        <v>152705.1</v>
      </c>
      <c r="G17" s="50">
        <f t="shared" si="4"/>
        <v>39863.527404801956</v>
      </c>
      <c r="H17" s="52">
        <f t="shared" si="2"/>
        <v>1476.7443727108885</v>
      </c>
      <c r="K17">
        <v>1892</v>
      </c>
      <c r="L17" s="53">
        <v>37045</v>
      </c>
      <c r="M17" s="54">
        <v>1.03</v>
      </c>
      <c r="N17" s="55">
        <v>923.85836837255238</v>
      </c>
      <c r="O17" s="56">
        <v>938.05170239596475</v>
      </c>
      <c r="P17" s="80">
        <v>2.9498696842402472E-2</v>
      </c>
      <c r="Q17" s="80">
        <v>3.6594871301469212E-2</v>
      </c>
      <c r="R17" s="80">
        <v>3.499999999999992E-2</v>
      </c>
      <c r="S17" s="80">
        <v>3.3698834789233079E-2</v>
      </c>
      <c r="T17" s="80">
        <v>8.799999999999919E-3</v>
      </c>
      <c r="U17" s="80">
        <f t="shared" si="3"/>
        <v>7.5409823675842702E-3</v>
      </c>
    </row>
    <row r="18" spans="1:21" ht="15.75" x14ac:dyDescent="0.25">
      <c r="A18" s="33">
        <v>1897</v>
      </c>
      <c r="B18" s="53">
        <v>34103</v>
      </c>
      <c r="C18" s="49">
        <v>31197</v>
      </c>
      <c r="D18" s="50">
        <v>8232</v>
      </c>
      <c r="E18" s="51">
        <f t="shared" si="0"/>
        <v>0.26387152610827963</v>
      </c>
      <c r="F18" s="49">
        <v>136755</v>
      </c>
      <c r="G18" s="50">
        <f t="shared" si="4"/>
        <v>36085.750552937781</v>
      </c>
      <c r="H18" s="52">
        <f t="shared" si="2"/>
        <v>1230.6323511068372</v>
      </c>
      <c r="K18">
        <v>1897</v>
      </c>
      <c r="L18" s="53">
        <v>34103</v>
      </c>
      <c r="M18" s="54">
        <v>0.97</v>
      </c>
      <c r="N18" s="55">
        <v>917.67758735223765</v>
      </c>
      <c r="O18" s="56">
        <v>973.95833333333337</v>
      </c>
      <c r="P18" s="80">
        <v>2.9479948707862302E-2</v>
      </c>
      <c r="Q18" s="80">
        <v>3.3798181358296819E-2</v>
      </c>
      <c r="R18" s="80">
        <v>3.499999999999992E-2</v>
      </c>
      <c r="S18" s="80">
        <v>3.2759742978209383E-2</v>
      </c>
      <c r="T18" s="80">
        <v>1.0047753938165371E-2</v>
      </c>
      <c r="U18" s="80">
        <f t="shared" si="3"/>
        <v>7.5096442853086476E-3</v>
      </c>
    </row>
    <row r="19" spans="1:21" ht="15.75" x14ac:dyDescent="0.25">
      <c r="A19" s="33">
        <v>1902</v>
      </c>
      <c r="B19" s="53">
        <v>36265</v>
      </c>
      <c r="C19" s="49">
        <v>33424</v>
      </c>
      <c r="D19" s="50">
        <v>9210</v>
      </c>
      <c r="E19" s="51">
        <f t="shared" si="0"/>
        <v>0.2755505026328387</v>
      </c>
      <c r="F19" s="49">
        <v>134195.70000000001</v>
      </c>
      <c r="G19" s="50">
        <f>E19*F19</f>
        <v>36977.692586165635</v>
      </c>
      <c r="H19" s="52">
        <f t="shared" si="2"/>
        <v>1340.9960216372967</v>
      </c>
      <c r="K19">
        <v>1902</v>
      </c>
      <c r="L19" s="53">
        <v>36265</v>
      </c>
      <c r="M19" s="54">
        <v>0.99</v>
      </c>
      <c r="N19" s="55">
        <v>929.39342311329324</v>
      </c>
      <c r="O19" s="56">
        <v>1011.0821382007823</v>
      </c>
      <c r="P19" s="80">
        <v>3.0539917319705623E-2</v>
      </c>
      <c r="Q19" s="80">
        <v>3.7797218460691395E-2</v>
      </c>
      <c r="R19" s="80">
        <v>3.499999999999992E-2</v>
      </c>
      <c r="S19" s="80">
        <v>3.4446265333868631E-2</v>
      </c>
      <c r="T19" s="80">
        <v>6.1231500335838795E-3</v>
      </c>
      <c r="U19" s="80">
        <f t="shared" si="3"/>
        <v>2.3002615461699571E-2</v>
      </c>
    </row>
    <row r="20" spans="1:21" ht="15.75" x14ac:dyDescent="0.25">
      <c r="A20" s="33">
        <v>1907</v>
      </c>
      <c r="B20" s="53">
        <v>39521</v>
      </c>
      <c r="C20" s="49">
        <v>35755</v>
      </c>
      <c r="D20" s="50">
        <v>9456</v>
      </c>
      <c r="E20" s="51">
        <f t="shared" si="0"/>
        <v>0.26446650818067402</v>
      </c>
      <c r="F20" s="49">
        <v>134195</v>
      </c>
      <c r="G20" s="50">
        <f>E20*F20</f>
        <v>35490.083065305553</v>
      </c>
      <c r="H20" s="52">
        <f t="shared" si="2"/>
        <v>1402.6035728239406</v>
      </c>
      <c r="K20">
        <v>1907</v>
      </c>
      <c r="L20" s="53">
        <v>39521</v>
      </c>
      <c r="M20" s="54">
        <v>1</v>
      </c>
      <c r="N20" s="55">
        <v>993</v>
      </c>
      <c r="O20" s="56">
        <v>1132.8441295546559</v>
      </c>
      <c r="P20" s="80">
        <v>3.1119923573454944E-2</v>
      </c>
      <c r="Q20" s="80">
        <v>3.8598343610358743E-2</v>
      </c>
      <c r="R20" s="80">
        <v>3.499999999999992E-2</v>
      </c>
      <c r="S20" s="80">
        <v>3.4906466193840968E-2</v>
      </c>
      <c r="T20" s="80">
        <v>2.273458402577222E-2</v>
      </c>
      <c r="U20" s="80">
        <f t="shared" si="3"/>
        <v>2.3924666302856279E-2</v>
      </c>
    </row>
    <row r="21" spans="1:21" ht="15.75" x14ac:dyDescent="0.25">
      <c r="A21" s="33">
        <v>1912</v>
      </c>
      <c r="B21" s="53">
        <v>36881</v>
      </c>
      <c r="C21" s="49">
        <v>34840</v>
      </c>
      <c r="D21" s="50">
        <v>9747</v>
      </c>
      <c r="E21" s="51">
        <f t="shared" si="0"/>
        <v>0.27976463834672788</v>
      </c>
      <c r="F21" s="49">
        <v>133547.20000000001</v>
      </c>
      <c r="G21" s="50">
        <f t="shared" si="4"/>
        <v>37361.784110218141</v>
      </c>
      <c r="H21" s="52">
        <f t="shared" si="2"/>
        <v>1377.9399597689553</v>
      </c>
      <c r="K21">
        <v>1912</v>
      </c>
      <c r="L21" s="53">
        <v>36881</v>
      </c>
      <c r="M21" s="54">
        <v>1.1399999999999999</v>
      </c>
      <c r="N21" s="55">
        <v>1056.9012377655054</v>
      </c>
      <c r="O21" s="56">
        <v>1275</v>
      </c>
      <c r="P21" s="80">
        <v>3.9284240224244815E-2</v>
      </c>
      <c r="Q21" s="80">
        <v>3.439601552170779E-2</v>
      </c>
      <c r="R21" s="80">
        <v>3.5998073215042892E-2</v>
      </c>
      <c r="S21" s="80">
        <v>3.6562870136702008E-2</v>
      </c>
      <c r="T21" s="80">
        <v>2.3598018751060268E-2</v>
      </c>
      <c r="U21" s="80">
        <f t="shared" si="3"/>
        <v>0.12678676915399767</v>
      </c>
    </row>
    <row r="22" spans="1:21" ht="15.75" x14ac:dyDescent="0.25">
      <c r="A22" s="33">
        <v>1917</v>
      </c>
      <c r="B22" s="53"/>
      <c r="C22" s="49"/>
      <c r="D22" s="50"/>
      <c r="E22" s="51"/>
      <c r="F22" s="49"/>
      <c r="G22" s="50"/>
      <c r="H22" s="52"/>
      <c r="K22">
        <v>1917</v>
      </c>
      <c r="L22" s="53">
        <v>36758</v>
      </c>
      <c r="M22" s="54">
        <v>1.89</v>
      </c>
      <c r="N22" s="55">
        <v>1776.8356323492126</v>
      </c>
      <c r="O22" s="56">
        <v>2315.895073289676</v>
      </c>
      <c r="P22" s="80">
        <v>5.0618103790507352E-2</v>
      </c>
      <c r="Q22" s="80">
        <v>3.8793783548538574E-2</v>
      </c>
      <c r="R22" s="80">
        <v>4.0000000000000036E-2</v>
      </c>
      <c r="S22" s="80">
        <v>4.3138642898595148E-2</v>
      </c>
      <c r="T22" s="80">
        <v>5.5158244116980004E-2</v>
      </c>
      <c r="U22" s="80">
        <f t="shared" si="3"/>
        <v>0.16700324688513124</v>
      </c>
    </row>
    <row r="23" spans="1:21" ht="15.75" x14ac:dyDescent="0.25">
      <c r="A23" s="33">
        <v>1922</v>
      </c>
      <c r="B23" s="53">
        <v>33300</v>
      </c>
      <c r="C23" s="49">
        <v>28278</v>
      </c>
      <c r="D23" s="50">
        <v>9163</v>
      </c>
      <c r="E23" s="51">
        <f t="shared" si="0"/>
        <v>0.32403281703090742</v>
      </c>
      <c r="F23" s="49">
        <v>166296.70000000001</v>
      </c>
      <c r="G23" s="50">
        <f t="shared" si="4"/>
        <v>53885.588163943707</v>
      </c>
      <c r="H23" s="52">
        <f t="shared" ref="H23:H30" si="5">C23*G23/(C23/B23*1000000)</f>
        <v>1794.3900858593254</v>
      </c>
      <c r="K23">
        <v>1922</v>
      </c>
      <c r="L23" s="53">
        <v>33300</v>
      </c>
      <c r="M23" s="54">
        <v>3.54</v>
      </c>
      <c r="N23" s="55">
        <v>4259.0807063977481</v>
      </c>
      <c r="O23" s="56">
        <v>5012.7864157119475</v>
      </c>
      <c r="P23" s="80">
        <v>5.7128975428510254E-2</v>
      </c>
      <c r="Q23" s="80">
        <v>4.3195128515449044E-2</v>
      </c>
      <c r="R23" s="80">
        <v>4.0000000000000036E-2</v>
      </c>
      <c r="S23" s="80">
        <v>4.6778848479015478E-2</v>
      </c>
      <c r="T23" s="80">
        <v>0.10765501151077439</v>
      </c>
      <c r="U23" s="80">
        <f t="shared" si="3"/>
        <v>0.10958301881922616</v>
      </c>
    </row>
    <row r="24" spans="1:21" ht="15.75" x14ac:dyDescent="0.25">
      <c r="A24" s="33">
        <v>1927</v>
      </c>
      <c r="B24" s="53">
        <v>31420</v>
      </c>
      <c r="C24" s="49">
        <v>28258</v>
      </c>
      <c r="D24" s="50">
        <v>9656</v>
      </c>
      <c r="E24" s="51">
        <f t="shared" si="0"/>
        <v>0.34170854271356782</v>
      </c>
      <c r="F24" s="49">
        <v>257836</v>
      </c>
      <c r="G24" s="50">
        <f t="shared" si="4"/>
        <v>88104.763819095475</v>
      </c>
      <c r="H24" s="52">
        <f t="shared" si="5"/>
        <v>2768.2516791959797</v>
      </c>
      <c r="K24">
        <v>1927</v>
      </c>
      <c r="L24" s="53">
        <v>31420</v>
      </c>
      <c r="M24" s="54">
        <v>6.51</v>
      </c>
      <c r="N24" s="57">
        <v>7069.490963295736</v>
      </c>
      <c r="O24" s="56">
        <v>8430.9829059829062</v>
      </c>
      <c r="P24" s="80">
        <v>3.9889685861027813E-2</v>
      </c>
      <c r="Q24" s="80">
        <v>3.4187738613790097E-2</v>
      </c>
      <c r="R24" s="80">
        <v>4.0000000000000036E-2</v>
      </c>
      <c r="S24" s="80">
        <v>3.8029802528288803E-2</v>
      </c>
      <c r="T24" s="80">
        <v>4.7793304893175348E-2</v>
      </c>
      <c r="U24" s="80">
        <f t="shared" si="3"/>
        <v>3.8575043782018925E-2</v>
      </c>
    </row>
    <row r="25" spans="1:21" ht="15.75" x14ac:dyDescent="0.25">
      <c r="A25" s="33">
        <v>1932</v>
      </c>
      <c r="B25" s="53">
        <v>31725</v>
      </c>
      <c r="C25" s="49">
        <v>26533</v>
      </c>
      <c r="D25" s="50">
        <v>10120</v>
      </c>
      <c r="E25" s="51">
        <f t="shared" si="0"/>
        <v>0.38141182678174351</v>
      </c>
      <c r="F25" s="58">
        <v>273200.2</v>
      </c>
      <c r="G25" s="50">
        <f t="shared" si="4"/>
        <v>104201.78735913768</v>
      </c>
      <c r="H25" s="52">
        <f t="shared" si="5"/>
        <v>3305.8017039686424</v>
      </c>
      <c r="K25">
        <v>1932</v>
      </c>
      <c r="L25" s="53">
        <v>31725</v>
      </c>
      <c r="M25" s="54">
        <v>6.09</v>
      </c>
      <c r="N25" s="55">
        <v>7286.5581009818015</v>
      </c>
      <c r="O25" s="56">
        <v>10187.5</v>
      </c>
      <c r="P25" s="80">
        <v>4.1117659172483778E-2</v>
      </c>
      <c r="Q25" s="80">
        <v>4.1986807427502937E-2</v>
      </c>
      <c r="R25" s="80">
        <v>4.0000000000000036E-2</v>
      </c>
      <c r="S25" s="80">
        <v>4.1039202741999681E-2</v>
      </c>
      <c r="T25" s="80">
        <v>-4.1499000803727149E-2</v>
      </c>
      <c r="U25" s="80">
        <f t="shared" si="3"/>
        <v>8.0850189894064561E-2</v>
      </c>
    </row>
    <row r="26" spans="1:21" ht="15.75" x14ac:dyDescent="0.25">
      <c r="A26" s="33">
        <v>1937</v>
      </c>
      <c r="B26" s="53">
        <v>30274</v>
      </c>
      <c r="C26" s="49">
        <v>24546</v>
      </c>
      <c r="D26" s="50">
        <v>10370</v>
      </c>
      <c r="E26" s="51">
        <f t="shared" si="0"/>
        <v>0.42247209321274343</v>
      </c>
      <c r="F26" s="58">
        <v>220017.1</v>
      </c>
      <c r="G26" s="50">
        <f t="shared" si="4"/>
        <v>92951.084779597499</v>
      </c>
      <c r="H26" s="52">
        <f t="shared" si="5"/>
        <v>2814.0011406175349</v>
      </c>
      <c r="K26">
        <v>1937</v>
      </c>
      <c r="L26" s="53">
        <v>30274</v>
      </c>
      <c r="M26" s="54">
        <v>6.99</v>
      </c>
      <c r="N26" s="55">
        <v>8559.8237412001836</v>
      </c>
      <c r="O26" s="56">
        <v>15027.790697674418</v>
      </c>
      <c r="P26" s="80">
        <v>3.9053331126536639E-2</v>
      </c>
      <c r="Q26" s="80">
        <v>3.6749429199867789E-2</v>
      </c>
      <c r="R26" s="80">
        <v>2.3968991548194429E-2</v>
      </c>
      <c r="S26" s="80">
        <v>3.3273705483090055E-2</v>
      </c>
      <c r="T26" s="80">
        <v>0.15392738331239841</v>
      </c>
      <c r="U26" s="80">
        <f t="shared" si="3"/>
        <v>6.8454733871289752E-2</v>
      </c>
    </row>
    <row r="27" spans="1:21" ht="15.75" x14ac:dyDescent="0.25">
      <c r="A27" s="33">
        <v>1942</v>
      </c>
      <c r="B27" s="53">
        <v>48892</v>
      </c>
      <c r="C27" s="49">
        <v>47206</v>
      </c>
      <c r="D27" s="50">
        <v>14460</v>
      </c>
      <c r="E27" s="51">
        <f t="shared" si="0"/>
        <v>0.30631699360250814</v>
      </c>
      <c r="F27" s="58">
        <v>447301.8</v>
      </c>
      <c r="G27" s="50">
        <f t="shared" si="4"/>
        <v>137016.14260899037</v>
      </c>
      <c r="H27" s="52">
        <f t="shared" si="5"/>
        <v>6698.9932444387559</v>
      </c>
      <c r="K27">
        <v>1942</v>
      </c>
      <c r="L27" s="53">
        <v>48892</v>
      </c>
      <c r="M27" s="54">
        <v>14.15</v>
      </c>
      <c r="N27" s="55">
        <v>14778.046634735985</v>
      </c>
      <c r="O27" s="56">
        <v>20925.496707559691</v>
      </c>
      <c r="P27" s="80">
        <v>3.0839752409351773E-2</v>
      </c>
      <c r="Q27" s="80">
        <v>7.7957586496311126E-3</v>
      </c>
      <c r="R27" s="80">
        <v>2.0000000000000018E-2</v>
      </c>
      <c r="S27" s="80">
        <v>1.9546019165412876E-2</v>
      </c>
      <c r="T27" s="80">
        <v>0.13756207286653299</v>
      </c>
      <c r="U27" s="80">
        <f t="shared" si="3"/>
        <v>0.49180818323868425</v>
      </c>
    </row>
    <row r="28" spans="1:21" ht="15.75" x14ac:dyDescent="0.25">
      <c r="A28" s="33">
        <v>1947</v>
      </c>
      <c r="B28" s="53">
        <v>24959</v>
      </c>
      <c r="C28" s="49">
        <v>22059</v>
      </c>
      <c r="D28" s="50">
        <v>9900</v>
      </c>
      <c r="E28" s="51">
        <f t="shared" si="0"/>
        <v>0.44879640962872297</v>
      </c>
      <c r="F28" s="58">
        <v>871733.6</v>
      </c>
      <c r="G28" s="50">
        <f t="shared" si="4"/>
        <v>391230.90983272134</v>
      </c>
      <c r="H28" s="52">
        <f t="shared" si="5"/>
        <v>9764.7322785148917</v>
      </c>
      <c r="K28">
        <v>1947</v>
      </c>
      <c r="L28" s="53">
        <v>24959</v>
      </c>
      <c r="M28" s="54">
        <v>72.62</v>
      </c>
      <c r="N28" s="55">
        <v>97131</v>
      </c>
      <c r="O28" s="56">
        <v>154611.11111111109</v>
      </c>
      <c r="P28" s="80">
        <v>4.7269405140811793E-2</v>
      </c>
      <c r="Q28" s="80">
        <v>2.7476797151259946E-2</v>
      </c>
      <c r="R28" s="80">
        <v>2.0000000000000018E-2</v>
      </c>
      <c r="S28" s="80">
        <v>3.1605034137523136E-2</v>
      </c>
      <c r="T28" s="80">
        <v>0.12816083995448468</v>
      </c>
      <c r="U28" s="80">
        <f t="shared" si="3"/>
        <v>0.2576462764197669</v>
      </c>
    </row>
    <row r="29" spans="1:21" ht="15.75" x14ac:dyDescent="0.25">
      <c r="A29" s="33">
        <v>1952</v>
      </c>
      <c r="B29" s="53">
        <v>26066</v>
      </c>
      <c r="C29" s="49">
        <v>23305</v>
      </c>
      <c r="D29" s="50">
        <v>8845</v>
      </c>
      <c r="E29" s="51">
        <f t="shared" si="0"/>
        <v>0.37953228920832438</v>
      </c>
      <c r="F29" s="58">
        <v>2640764</v>
      </c>
      <c r="G29" s="50">
        <f t="shared" si="4"/>
        <v>1002255.2061789315</v>
      </c>
      <c r="H29" s="52">
        <f t="shared" si="5"/>
        <v>26124.784204260031</v>
      </c>
      <c r="K29">
        <v>1952</v>
      </c>
      <c r="L29" s="53">
        <v>26066</v>
      </c>
      <c r="M29" s="54">
        <v>186.53</v>
      </c>
      <c r="N29" s="57">
        <v>364414.82539838552</v>
      </c>
      <c r="O29" s="56">
        <v>486444.44444444438</v>
      </c>
      <c r="P29" s="80">
        <v>4.6217341040385884E-2</v>
      </c>
      <c r="Q29" s="80">
        <v>3.8082259461036605E-2</v>
      </c>
      <c r="R29" s="80">
        <v>2.0000000000000018E-2</v>
      </c>
      <c r="S29" s="80">
        <v>3.4790147351041911E-2</v>
      </c>
      <c r="T29" s="80">
        <v>0.16979406579934708</v>
      </c>
      <c r="U29" s="80">
        <f t="shared" si="3"/>
        <v>0.10120099393982285</v>
      </c>
    </row>
    <row r="30" spans="1:21" ht="15.75" x14ac:dyDescent="0.25">
      <c r="A30" s="33">
        <v>1957</v>
      </c>
      <c r="B30" s="53">
        <v>29115</v>
      </c>
      <c r="C30" s="49">
        <v>26783</v>
      </c>
      <c r="D30" s="50">
        <v>11723</v>
      </c>
      <c r="E30" s="51">
        <f t="shared" si="0"/>
        <v>0.43770302057275134</v>
      </c>
      <c r="F30" s="58">
        <v>4277717</v>
      </c>
      <c r="G30" s="50">
        <f t="shared" si="4"/>
        <v>1872369.6520554081</v>
      </c>
      <c r="H30" s="52">
        <f t="shared" si="5"/>
        <v>54514.042419593206</v>
      </c>
      <c r="K30">
        <v>1957</v>
      </c>
      <c r="L30" s="53">
        <v>29115</v>
      </c>
      <c r="M30" s="54">
        <v>199.36121353582666</v>
      </c>
      <c r="N30" s="55">
        <v>508384.19475874736</v>
      </c>
      <c r="O30" s="56">
        <v>787709.75056689349</v>
      </c>
      <c r="P30" s="80">
        <v>3.9661402509057364E-2</v>
      </c>
      <c r="Q30" s="80">
        <v>1.4999211821435932E-2</v>
      </c>
      <c r="R30" s="80">
        <v>2.0000000000000018E-2</v>
      </c>
      <c r="S30" s="80">
        <v>2.4890608456559216E-2</v>
      </c>
      <c r="T30" s="80">
        <v>0.13722499512608266</v>
      </c>
      <c r="U30" s="80">
        <f t="shared" si="3"/>
        <v>9.1812160848966373E-2</v>
      </c>
    </row>
    <row r="31" spans="1:21" ht="15.75" x14ac:dyDescent="0.25">
      <c r="A31" s="33"/>
      <c r="B31" s="53"/>
      <c r="C31" s="49"/>
      <c r="D31" s="50"/>
      <c r="E31" s="51"/>
      <c r="F31" s="58"/>
      <c r="G31" s="50"/>
      <c r="H31" s="52"/>
      <c r="K31">
        <v>1962</v>
      </c>
      <c r="L31" s="53"/>
      <c r="M31" s="54"/>
      <c r="N31" s="55"/>
      <c r="O31">
        <v>1222097.5056689342</v>
      </c>
      <c r="P31" s="80">
        <v>3.9894495363406612E-2</v>
      </c>
      <c r="Q31" s="80">
        <v>2.1590281043883719E-2</v>
      </c>
      <c r="R31" s="80">
        <v>2.0000000000000018E-2</v>
      </c>
      <c r="S31" s="80">
        <v>2.7163539904406342E-2</v>
      </c>
      <c r="T31" s="80">
        <v>4.8834487293986095E-2</v>
      </c>
      <c r="U31" s="80">
        <f t="shared" si="3"/>
        <v>7.8455716700274625E-2</v>
      </c>
    </row>
    <row r="32" spans="1:21" ht="16.5" thickBot="1" x14ac:dyDescent="0.3">
      <c r="A32" s="62" t="s">
        <v>474</v>
      </c>
      <c r="B32" s="63">
        <f>SUM(B7:B30)</f>
        <v>686540</v>
      </c>
      <c r="C32" s="63">
        <f>SUM(C7:C30)</f>
        <v>630113</v>
      </c>
      <c r="D32" s="63">
        <f>SUM(D7:D30)</f>
        <v>195015</v>
      </c>
      <c r="E32" s="64">
        <f>D32/C32</f>
        <v>0.30949210697128926</v>
      </c>
      <c r="F32" s="65"/>
      <c r="G32" s="66"/>
      <c r="H32" s="67"/>
      <c r="K32">
        <v>1967</v>
      </c>
      <c r="L32" s="53"/>
      <c r="M32" s="54"/>
      <c r="N32" s="55"/>
      <c r="O32">
        <v>1782860.8247422681</v>
      </c>
      <c r="P32" s="80">
        <v>6.0392255854042842E-2</v>
      </c>
      <c r="Q32" s="80">
        <v>3.8991927053558362E-2</v>
      </c>
      <c r="R32" s="80">
        <v>2.1199334300346928E-2</v>
      </c>
      <c r="S32" s="80">
        <v>4.0221590439810218E-2</v>
      </c>
      <c r="T32" s="80">
        <v>4.4463372579930827E-2</v>
      </c>
      <c r="U32" s="80">
        <f t="shared" si="3"/>
        <v>0.12619115944528181</v>
      </c>
    </row>
    <row r="33" spans="1:21" ht="15.75" x14ac:dyDescent="0.25">
      <c r="A33" s="68" t="s">
        <v>475</v>
      </c>
      <c r="B33" s="54"/>
      <c r="C33" s="12"/>
      <c r="D33" s="12"/>
      <c r="E33" s="12"/>
      <c r="F33" s="12"/>
      <c r="G33" s="12"/>
      <c r="H33" s="12"/>
      <c r="K33">
        <v>1972</v>
      </c>
      <c r="L33" s="59"/>
      <c r="M33" s="60"/>
      <c r="N33" s="61"/>
      <c r="O33">
        <v>3229817.7083333335</v>
      </c>
      <c r="P33" s="80">
        <v>8.76046547811411E-2</v>
      </c>
      <c r="Q33" s="80">
        <v>5.0160034240139151E-2</v>
      </c>
      <c r="R33" s="80">
        <v>2.5999025340019521E-2</v>
      </c>
      <c r="S33" s="80">
        <v>5.460502697106695E-2</v>
      </c>
      <c r="T33" s="80">
        <v>5.7475767871889349E-2</v>
      </c>
      <c r="U33" s="80">
        <f t="shared" si="3"/>
        <v>0.15033902554343159</v>
      </c>
    </row>
    <row r="34" spans="1:21" ht="15.75" x14ac:dyDescent="0.25">
      <c r="A34" s="69" t="s">
        <v>476</v>
      </c>
      <c r="B34" s="77"/>
      <c r="C34" s="70"/>
      <c r="D34" s="71"/>
      <c r="E34" s="12"/>
      <c r="F34" s="12"/>
      <c r="G34" s="12"/>
      <c r="H34" s="12"/>
      <c r="K34">
        <v>1977</v>
      </c>
      <c r="O34">
        <v>6505898.4375</v>
      </c>
      <c r="P34" s="80">
        <v>0.11171933424945824</v>
      </c>
      <c r="Q34" s="80">
        <v>6.3353339011984477E-2</v>
      </c>
      <c r="R34" s="80">
        <v>3.0999030066800159E-2</v>
      </c>
      <c r="S34" s="80">
        <v>6.8780736137219689E-2</v>
      </c>
      <c r="T34" s="80">
        <v>7.9601467059340791E-2</v>
      </c>
      <c r="U34" s="80">
        <f t="shared" si="3"/>
        <v>0.1444834592433617</v>
      </c>
    </row>
    <row r="35" spans="1:21" ht="16.5" thickBot="1" x14ac:dyDescent="0.3">
      <c r="A35" s="72" t="s">
        <v>477</v>
      </c>
      <c r="B35" s="78"/>
      <c r="C35" s="73"/>
      <c r="D35" s="73"/>
      <c r="E35" s="73"/>
      <c r="F35" s="73"/>
      <c r="G35" s="73"/>
      <c r="H35" s="73"/>
      <c r="K35">
        <v>1982</v>
      </c>
      <c r="O35">
        <v>12774822.695035461</v>
      </c>
      <c r="P35" s="80">
        <v>0.12221141454212092</v>
      </c>
      <c r="Q35" s="80">
        <v>5.065033000692587E-2</v>
      </c>
      <c r="R35" s="80">
        <v>3.5999034747955516E-2</v>
      </c>
      <c r="S35" s="80">
        <v>6.9676330222793181E-2</v>
      </c>
      <c r="T35" s="80">
        <v>0.1274891440757917</v>
      </c>
      <c r="U35" s="80">
        <f t="shared" si="3"/>
        <v>7.2537289530003823E-2</v>
      </c>
    </row>
    <row r="36" spans="1:21" ht="17.25" thickTop="1" thickBot="1" x14ac:dyDescent="0.3">
      <c r="A36" s="120" t="s">
        <v>478</v>
      </c>
      <c r="B36" s="121"/>
      <c r="C36" s="122"/>
      <c r="D36" s="122"/>
      <c r="E36" s="122"/>
      <c r="F36" s="122"/>
      <c r="G36" s="122"/>
      <c r="H36" s="122"/>
      <c r="O36">
        <v>18130796.508456081</v>
      </c>
    </row>
    <row r="37" spans="1:21" ht="16.5" thickTop="1" x14ac:dyDescent="0.25">
      <c r="A37" s="74"/>
      <c r="B37" s="74"/>
      <c r="C37" s="41"/>
      <c r="D37" s="41"/>
      <c r="E37" s="41"/>
      <c r="F37" s="41"/>
      <c r="G37" s="41"/>
      <c r="H37" s="41"/>
      <c r="I37" s="12"/>
    </row>
    <row r="38" spans="1:21" ht="15.75" x14ac:dyDescent="0.25">
      <c r="A38" s="123" t="s">
        <v>479</v>
      </c>
      <c r="B38" s="123"/>
      <c r="C38" s="124"/>
      <c r="D38" s="124"/>
      <c r="E38" s="124"/>
      <c r="F38" s="124"/>
      <c r="G38" s="124"/>
      <c r="H38" s="124"/>
    </row>
    <row r="39" spans="1:21" ht="15.75" x14ac:dyDescent="0.25">
      <c r="A39" s="75" t="s">
        <v>480</v>
      </c>
      <c r="B39" s="75"/>
    </row>
    <row r="40" spans="1:21" ht="15.75" x14ac:dyDescent="0.25">
      <c r="A40" s="75" t="s">
        <v>481</v>
      </c>
      <c r="B40" s="75"/>
    </row>
  </sheetData>
  <mergeCells count="17">
    <mergeCell ref="A36:H36"/>
    <mergeCell ref="A38:H38"/>
    <mergeCell ref="L4:L5"/>
    <mergeCell ref="B3:B4"/>
    <mergeCell ref="L2:S2"/>
    <mergeCell ref="N4:N5"/>
    <mergeCell ref="O4:O5"/>
    <mergeCell ref="L6:O6"/>
    <mergeCell ref="M4:M5"/>
    <mergeCell ref="A2:H2"/>
    <mergeCell ref="C3:C5"/>
    <mergeCell ref="D3:D5"/>
    <mergeCell ref="E3:E5"/>
    <mergeCell ref="F3:F4"/>
    <mergeCell ref="G3:G4"/>
    <mergeCell ref="H3:H4"/>
    <mergeCell ref="F5:H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workbookViewId="0">
      <selection activeCell="G6" sqref="G6"/>
    </sheetView>
  </sheetViews>
  <sheetFormatPr defaultRowHeight="15" x14ac:dyDescent="0.25"/>
  <sheetData>
    <row r="1" spans="1:7" x14ac:dyDescent="0.25">
      <c r="A1" t="s">
        <v>438</v>
      </c>
      <c r="B1" t="s">
        <v>439</v>
      </c>
    </row>
    <row r="2" spans="1:7" x14ac:dyDescent="0.25">
      <c r="A2" t="s">
        <v>440</v>
      </c>
      <c r="B2">
        <v>1842</v>
      </c>
      <c r="C2">
        <v>1847</v>
      </c>
      <c r="D2">
        <v>1872</v>
      </c>
      <c r="E2">
        <v>1887</v>
      </c>
      <c r="F2">
        <v>1952</v>
      </c>
      <c r="G2">
        <v>1957</v>
      </c>
    </row>
    <row r="3" spans="1:7" x14ac:dyDescent="0.25">
      <c r="A3">
        <v>99</v>
      </c>
      <c r="B3">
        <v>431397</v>
      </c>
      <c r="C3">
        <v>431573</v>
      </c>
      <c r="D3">
        <v>841313</v>
      </c>
      <c r="E3">
        <v>898712</v>
      </c>
      <c r="F3" s="1">
        <v>25000000</v>
      </c>
      <c r="G3" s="1">
        <v>55300000</v>
      </c>
    </row>
    <row r="4" spans="1:7" x14ac:dyDescent="0.25">
      <c r="A4">
        <v>999</v>
      </c>
      <c r="B4">
        <v>1466976</v>
      </c>
      <c r="C4">
        <v>1823833</v>
      </c>
      <c r="D4">
        <v>3281889</v>
      </c>
      <c r="E4">
        <v>3793875</v>
      </c>
      <c r="F4" s="1">
        <v>155000000</v>
      </c>
      <c r="G4" s="1">
        <v>234000000</v>
      </c>
    </row>
    <row r="5" spans="1:7" x14ac:dyDescent="0.25">
      <c r="A5" t="s">
        <v>441</v>
      </c>
      <c r="B5">
        <v>35.406334353854788</v>
      </c>
      <c r="C5">
        <v>33.779295968740463</v>
      </c>
      <c r="D5">
        <v>38.363594383397896</v>
      </c>
      <c r="E5">
        <v>35.269120721813138</v>
      </c>
      <c r="F5">
        <v>1.9768628994389572</v>
      </c>
      <c r="G5">
        <v>1.8678527276726282</v>
      </c>
    </row>
    <row r="6" spans="1:7" x14ac:dyDescent="0.25">
      <c r="B6">
        <f t="shared" ref="B6:G6" si="0">B4/B3*B5</f>
        <v>120.40010186691256</v>
      </c>
      <c r="C6">
        <f t="shared" si="0"/>
        <v>142.75173540642214</v>
      </c>
      <c r="D6">
        <f t="shared" si="0"/>
        <v>149.65305232099746</v>
      </c>
      <c r="E6">
        <f t="shared" si="0"/>
        <v>148.88711331157123</v>
      </c>
      <c r="F6">
        <f t="shared" si="0"/>
        <v>12.256549976521535</v>
      </c>
      <c r="G6">
        <f t="shared" si="0"/>
        <v>7.9037529525387882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14</vt:i4>
      </vt:variant>
    </vt:vector>
  </HeadingPairs>
  <TitlesOfParts>
    <vt:vector size="20" baseType="lpstr">
      <vt:lpstr>Data Fig 1-2</vt:lpstr>
      <vt:lpstr>Data Fig3-6</vt:lpstr>
      <vt:lpstr>Data Figure 7-9</vt:lpstr>
      <vt:lpstr>Data Figure 8to13</vt:lpstr>
      <vt:lpstr>Sheet1</vt:lpstr>
      <vt:lpstr>Additional data</vt:lpstr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  <vt:lpstr>Figure 9</vt:lpstr>
      <vt:lpstr>Figure 10</vt:lpstr>
      <vt:lpstr>Figure 11</vt:lpstr>
      <vt:lpstr>Figure12</vt:lpstr>
      <vt:lpstr>Figure 13</vt:lpstr>
      <vt:lpstr>Figure 14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Jean-Laurent</dc:creator>
  <cp:lastModifiedBy>Jean-Laurent</cp:lastModifiedBy>
  <cp:lastPrinted>2017-12-13T17:02:33Z</cp:lastPrinted>
  <dcterms:created xsi:type="dcterms:W3CDTF">2017-04-28T16:33:34Z</dcterms:created>
  <dcterms:modified xsi:type="dcterms:W3CDTF">2017-12-13T17:02:43Z</dcterms:modified>
</cp:coreProperties>
</file>