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chartsheets/sheet25.xml" ContentType="application/vnd.openxmlformats-officedocument.spreadsheetml.chartsheet+xml"/>
  <Override PartName="/xl/chartsheets/sheet26.xml" ContentType="application/vnd.openxmlformats-officedocument.spreadsheetml.chart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drawings/drawing49.xml" ContentType="application/vnd.openxmlformats-officedocument.drawing+xml"/>
  <Override PartName="/xl/charts/chart25.xml" ContentType="application/vnd.openxmlformats-officedocument.drawingml.chart+xml"/>
  <Override PartName="/xl/drawings/drawing50.xml" ContentType="application/vnd.openxmlformats-officedocument.drawingml.chartshapes+xml"/>
  <Override PartName="/xl/drawings/drawing51.xml" ContentType="application/vnd.openxmlformats-officedocument.drawing+xml"/>
  <Override PartName="/xl/charts/chart26.xml" ContentType="application/vnd.openxmlformats-officedocument.drawingml.chart+xml"/>
  <Override PartName="/xl/drawings/drawing5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8" windowWidth="14808" windowHeight="8016"/>
  </bookViews>
  <sheets>
    <sheet name="ReadMe " sheetId="23" r:id="rId1"/>
    <sheet name="I2cE" sheetId="33" r:id="rId2"/>
    <sheet name="I2dE" sheetId="34" r:id="rId3"/>
    <sheet name="F1aE" sheetId="6" r:id="rId4"/>
    <sheet name="F1bE" sheetId="5" r:id="rId5"/>
    <sheet name="F2aE" sheetId="30" r:id="rId6"/>
    <sheet name="F2bE" sheetId="32" r:id="rId7"/>
    <sheet name="F3aE" sheetId="13" r:id="rId8"/>
    <sheet name="F3bE" sheetId="7" r:id="rId9"/>
    <sheet name="F3cE" sheetId="12" r:id="rId10"/>
    <sheet name="F3dE" sheetId="19" r:id="rId11"/>
    <sheet name="F3eE" sheetId="20" r:id="rId12"/>
    <sheet name="F3fE " sheetId="21" r:id="rId13"/>
    <sheet name="F3gE" sheetId="22" r:id="rId14"/>
    <sheet name="F4aE" sheetId="4" r:id="rId15"/>
    <sheet name="F4bE" sheetId="10" r:id="rId16"/>
    <sheet name="F4cE" sheetId="14" r:id="rId17"/>
    <sheet name="F5aE" sheetId="15" r:id="rId18"/>
    <sheet name="F5bE" sheetId="24" r:id="rId19"/>
    <sheet name="F5cE" sheetId="26" r:id="rId20"/>
    <sheet name="F5dE" sheetId="27" r:id="rId21"/>
    <sheet name="F5eE" sheetId="25" r:id="rId22"/>
    <sheet name="F5fE" sheetId="18" r:id="rId23"/>
    <sheet name="F5gE" sheetId="28" r:id="rId24"/>
    <sheet name="F5hE " sheetId="29" r:id="rId25"/>
    <sheet name="F6aE" sheetId="36" r:id="rId26"/>
    <sheet name="F6bE" sheetId="35" r:id="rId27"/>
    <sheet name="TUK1" sheetId="3" r:id="rId28"/>
  </sheets>
  <externalReferences>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_10000" localSheetId="0">[1]Регион!#REF!</definedName>
    <definedName name="_10000">[1]Регион!#REF!</definedName>
    <definedName name="_1080" localSheetId="0">[2]Регион!#REF!</definedName>
    <definedName name="_1080">[2]Регион!#REF!</definedName>
    <definedName name="_1090" localSheetId="0">[2]Регион!#REF!</definedName>
    <definedName name="_1090">[2]Регион!#REF!</definedName>
    <definedName name="_1100" localSheetId="0">[2]Регион!#REF!</definedName>
    <definedName name="_1100">[2]Регион!#REF!</definedName>
    <definedName name="_1110" localSheetId="0">[2]Регион!#REF!</definedName>
    <definedName name="_1110">[2]Регион!#REF!</definedName>
    <definedName name="_2" localSheetId="0">[1]Регион!#REF!</definedName>
    <definedName name="_2">[1]Регион!#REF!</definedName>
    <definedName name="_2010" localSheetId="0">#REF!</definedName>
    <definedName name="_2010">#REF!</definedName>
    <definedName name="_2080" localSheetId="0">[2]Регион!#REF!</definedName>
    <definedName name="_2080">[2]Регион!#REF!</definedName>
    <definedName name="_2090" localSheetId="0">[2]Регион!#REF!</definedName>
    <definedName name="_2090">[2]Регион!#REF!</definedName>
    <definedName name="_2100" localSheetId="0">[2]Регион!#REF!</definedName>
    <definedName name="_2100">[2]Регион!#REF!</definedName>
    <definedName name="_2110" localSheetId="0">[2]Регион!#REF!</definedName>
    <definedName name="_2110">[2]Регион!#REF!</definedName>
    <definedName name="_3080" localSheetId="0">[2]Регион!#REF!</definedName>
    <definedName name="_3080">[2]Регион!#REF!</definedName>
    <definedName name="_3090" localSheetId="0">[2]Регион!#REF!</definedName>
    <definedName name="_3090">[2]Регион!#REF!</definedName>
    <definedName name="_3100" localSheetId="0">[2]Регион!#REF!</definedName>
    <definedName name="_3100">[2]Регион!#REF!</definedName>
    <definedName name="_3110" localSheetId="0">[2]Регион!#REF!</definedName>
    <definedName name="_3110">[2]Регион!#REF!</definedName>
    <definedName name="_4080" localSheetId="0">[2]Регион!#REF!</definedName>
    <definedName name="_4080">[2]Регион!#REF!</definedName>
    <definedName name="_4090" localSheetId="0">[2]Регион!#REF!</definedName>
    <definedName name="_4090">[2]Регион!#REF!</definedName>
    <definedName name="_4100" localSheetId="0">[2]Регион!#REF!</definedName>
    <definedName name="_4100">[2]Регион!#REF!</definedName>
    <definedName name="_4110" localSheetId="0">[2]Регион!#REF!</definedName>
    <definedName name="_4110">[2]Регион!#REF!</definedName>
    <definedName name="_5080" localSheetId="0">[2]Регион!#REF!</definedName>
    <definedName name="_5080">[2]Регион!#REF!</definedName>
    <definedName name="_5090" localSheetId="0">[2]Регион!#REF!</definedName>
    <definedName name="_5090">[2]Регион!#REF!</definedName>
    <definedName name="_5100" localSheetId="0">[2]Регион!#REF!</definedName>
    <definedName name="_5100">[2]Регион!#REF!</definedName>
    <definedName name="_5110" localSheetId="0">[2]Регион!#REF!</definedName>
    <definedName name="_5110">[2]Регион!#REF!</definedName>
    <definedName name="_6080" localSheetId="0">[2]Регион!#REF!</definedName>
    <definedName name="_6080">[2]Регион!#REF!</definedName>
    <definedName name="_6090" localSheetId="0">[2]Регион!#REF!</definedName>
    <definedName name="_6090">[2]Регион!#REF!</definedName>
    <definedName name="_6100" localSheetId="0">[2]Регион!#REF!</definedName>
    <definedName name="_6100">[2]Регион!#REF!</definedName>
    <definedName name="_6110" localSheetId="0">[2]Регион!#REF!</definedName>
    <definedName name="_6110">[2]Регион!#REF!</definedName>
    <definedName name="_7031_1" localSheetId="0">[2]Регион!#REF!</definedName>
    <definedName name="_7031_1">[2]Регион!#REF!</definedName>
    <definedName name="_7031_2" localSheetId="0">[2]Регион!#REF!</definedName>
    <definedName name="_7031_2">[2]Регион!#REF!</definedName>
    <definedName name="_7032_1" localSheetId="0">[2]Регион!#REF!</definedName>
    <definedName name="_7032_1">[2]Регион!#REF!</definedName>
    <definedName name="_7032_2" localSheetId="0">[2]Регион!#REF!</definedName>
    <definedName name="_7032_2">[2]Регион!#REF!</definedName>
    <definedName name="_7033_1" localSheetId="0">[2]Регион!#REF!</definedName>
    <definedName name="_7033_1">[2]Регион!#REF!</definedName>
    <definedName name="_7033_2" localSheetId="0">[2]Регион!#REF!</definedName>
    <definedName name="_7033_2">[2]Регион!#REF!</definedName>
    <definedName name="_7034_1" localSheetId="0">[2]Регион!#REF!</definedName>
    <definedName name="_7034_1">[2]Регион!#REF!</definedName>
    <definedName name="_7034_2" localSheetId="0">[2]Регион!#REF!</definedName>
    <definedName name="_7034_2">[2]Регион!#REF!</definedName>
    <definedName name="column_head" localSheetId="0">#REF!</definedName>
    <definedName name="column_head" localSheetId="27">#REF!</definedName>
    <definedName name="column_head">#REF!</definedName>
    <definedName name="column_headings" localSheetId="0">#REF!</definedName>
    <definedName name="column_headings" localSheetId="27">#REF!</definedName>
    <definedName name="column_headings">#REF!</definedName>
    <definedName name="column_numbers" localSheetId="0">#REF!</definedName>
    <definedName name="column_numbers" localSheetId="27">#REF!</definedName>
    <definedName name="column_numbers">#REF!</definedName>
    <definedName name="data" localSheetId="0">#REF!</definedName>
    <definedName name="data" localSheetId="27">#REF!</definedName>
    <definedName name="data">#REF!</definedName>
    <definedName name="data2" localSheetId="0">#REF!</definedName>
    <definedName name="data2" localSheetId="27">#REF!</definedName>
    <definedName name="data2">#REF!</definedName>
    <definedName name="Diag" localSheetId="0">#REF!,#REF!</definedName>
    <definedName name="Diag" localSheetId="27">#REF!,#REF!</definedName>
    <definedName name="Diag">#REF!,#REF!</definedName>
    <definedName name="ea_flux" localSheetId="0">#REF!</definedName>
    <definedName name="ea_flux" localSheetId="27">#REF!</definedName>
    <definedName name="ea_flux">#REF!</definedName>
    <definedName name="Equilibre" localSheetId="0">#REF!</definedName>
    <definedName name="Equilibre" localSheetId="27">#REF!</definedName>
    <definedName name="Equilibre">#REF!</definedName>
    <definedName name="females">'[3]rba table'!$I$10:$I$49</definedName>
    <definedName name="fig4b" localSheetId="0">#REF!</definedName>
    <definedName name="fig4b" localSheetId="27">#REF!</definedName>
    <definedName name="fig4b">#REF!</definedName>
    <definedName name="fmtr" localSheetId="0">#REF!</definedName>
    <definedName name="fmtr" localSheetId="27">#REF!</definedName>
    <definedName name="fmtr">#REF!</definedName>
    <definedName name="footno" localSheetId="0">#REF!</definedName>
    <definedName name="footno" localSheetId="27">#REF!</definedName>
    <definedName name="footno">#REF!</definedName>
    <definedName name="footnotes" localSheetId="0">#REF!</definedName>
    <definedName name="footnotes" localSheetId="27">#REF!</definedName>
    <definedName name="footnotes">#REF!</definedName>
    <definedName name="footnotes2" localSheetId="0">#REF!</definedName>
    <definedName name="footnotes2" localSheetId="27">#REF!</definedName>
    <definedName name="footnotes2">#REF!</definedName>
    <definedName name="GEOG9703" localSheetId="0">#REF!</definedName>
    <definedName name="GEOG9703" localSheetId="27">#REF!</definedName>
    <definedName name="GEOG9703">#REF!</definedName>
    <definedName name="HTML_CodePage" hidden="1">1252</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0">#REF!</definedName>
    <definedName name="PIB" localSheetId="27">#REF!</definedName>
    <definedName name="PIB">#REF!</definedName>
    <definedName name="Rentflag">IF([4]Comparison!$B$7,"","not ")</definedName>
    <definedName name="ressources" localSheetId="0">#REF!</definedName>
    <definedName name="ressources" localSheetId="27">#REF!</definedName>
    <definedName name="ressources">#REF!</definedName>
    <definedName name="rpflux" localSheetId="0">#REF!</definedName>
    <definedName name="rpflux" localSheetId="27">#REF!</definedName>
    <definedName name="rpflux">#REF!</definedName>
    <definedName name="rptof" localSheetId="0">#REF!</definedName>
    <definedName name="rptof" localSheetId="27">#REF!</definedName>
    <definedName name="rptof">#REF!</definedName>
    <definedName name="rq" localSheetId="0">#REF!</definedName>
    <definedName name="rq">#REF!</definedName>
    <definedName name="spanners_level1" localSheetId="0">#REF!</definedName>
    <definedName name="spanners_level1" localSheetId="27">#REF!</definedName>
    <definedName name="spanners_level1">#REF!</definedName>
    <definedName name="spanners_level2" localSheetId="0">#REF!</definedName>
    <definedName name="spanners_level2" localSheetId="27">#REF!</definedName>
    <definedName name="spanners_level2">#REF!</definedName>
    <definedName name="spanners_level3" localSheetId="0">#REF!</definedName>
    <definedName name="spanners_level3" localSheetId="27">#REF!</definedName>
    <definedName name="spanners_level3">#REF!</definedName>
    <definedName name="spanners_level4" localSheetId="0">#REF!</definedName>
    <definedName name="spanners_level4" localSheetId="27">#REF!</definedName>
    <definedName name="spanners_level4">#REF!</definedName>
    <definedName name="spanners_level5" localSheetId="0">#REF!</definedName>
    <definedName name="spanners_level5" localSheetId="27">#REF!</definedName>
    <definedName name="spanners_level5">#REF!</definedName>
    <definedName name="spanners_levelV" localSheetId="0">#REF!</definedName>
    <definedName name="spanners_levelV" localSheetId="27">#REF!</definedName>
    <definedName name="spanners_levelV">#REF!</definedName>
    <definedName name="spanners_levelX" localSheetId="0">#REF!</definedName>
    <definedName name="spanners_levelX" localSheetId="27">#REF!</definedName>
    <definedName name="spanners_levelX">#REF!</definedName>
    <definedName name="spanners_levelY" localSheetId="0">#REF!</definedName>
    <definedName name="spanners_levelY" localSheetId="27">#REF!</definedName>
    <definedName name="spanners_levelY">#REF!</definedName>
    <definedName name="spanners_levelZ" localSheetId="0">#REF!</definedName>
    <definedName name="spanners_levelZ" localSheetId="27">#REF!</definedName>
    <definedName name="spanners_levelZ">#REF!</definedName>
    <definedName name="stub_lines" localSheetId="0">#REF!</definedName>
    <definedName name="stub_lines" localSheetId="27">#REF!</definedName>
    <definedName name="stub_lines">#REF!</definedName>
    <definedName name="Table_DE.4b__Sources_of_private_wealth_accumulation_in_Germany__1870_2010___Multiplicative_decomposition">[5]TableDE4b!$A$3</definedName>
    <definedName name="temp" localSheetId="0">#REF!</definedName>
    <definedName name="temp" localSheetId="27">#REF!</definedName>
    <definedName name="temp">#REF!</definedName>
    <definedName name="test" localSheetId="0">[1]Регион!#REF!</definedName>
    <definedName name="test">[1]Регион!#REF!</definedName>
    <definedName name="titles" localSheetId="0">#REF!</definedName>
    <definedName name="titles" localSheetId="27">#REF!</definedName>
    <definedName name="titles">#REF!</definedName>
    <definedName name="totals" localSheetId="0">#REF!</definedName>
    <definedName name="totals" localSheetId="27">#REF!</definedName>
    <definedName name="totals">#REF!</definedName>
    <definedName name="tt" localSheetId="0">#REF!</definedName>
    <definedName name="tt" localSheetId="27">#REF!</definedName>
    <definedName name="tt">#REF!</definedName>
    <definedName name="xxx" localSheetId="0">#REF!</definedName>
    <definedName name="xxx" localSheetId="27">#REF!</definedName>
    <definedName name="xxx">#REF!</definedName>
    <definedName name="Year">[4]Output!$C$4:$C$38</definedName>
    <definedName name="YearLabel">[4]Output!$B$15</definedName>
  </definedNames>
  <calcPr calcId="152511"/>
</workbook>
</file>

<file path=xl/calcChain.xml><?xml version="1.0" encoding="utf-8"?>
<calcChain xmlns="http://schemas.openxmlformats.org/spreadsheetml/2006/main">
  <c r="J78" i="3" l="1"/>
  <c r="M78" i="3"/>
  <c r="M76" i="3"/>
  <c r="M71" i="3"/>
  <c r="M66" i="3"/>
  <c r="M62" i="3"/>
  <c r="M58" i="3"/>
  <c r="M53" i="3"/>
  <c r="M48" i="3"/>
  <c r="M44" i="3"/>
  <c r="M40" i="3"/>
  <c r="M35" i="3"/>
  <c r="M31" i="3"/>
  <c r="M27" i="3"/>
  <c r="M25" i="3"/>
  <c r="M20" i="3"/>
  <c r="M16" i="3"/>
  <c r="J76" i="3"/>
  <c r="J71" i="3"/>
  <c r="J66" i="3"/>
  <c r="J62" i="3"/>
  <c r="J58" i="3"/>
  <c r="J53" i="3"/>
  <c r="J48" i="3"/>
  <c r="J44" i="3"/>
  <c r="J40" i="3"/>
  <c r="J35" i="3"/>
  <c r="J31" i="3"/>
  <c r="J27" i="3"/>
  <c r="J25" i="3"/>
  <c r="J20" i="3"/>
  <c r="J16" i="3"/>
  <c r="AL78" i="3" l="1"/>
  <c r="AK78" i="3"/>
  <c r="AJ78" i="3"/>
  <c r="AL76" i="3"/>
  <c r="AK76" i="3"/>
  <c r="AJ76" i="3"/>
  <c r="AM71" i="3"/>
  <c r="AL71" i="3"/>
  <c r="AK71" i="3"/>
  <c r="AJ71" i="3"/>
  <c r="AM66" i="3"/>
  <c r="AL66" i="3"/>
  <c r="AK66" i="3"/>
  <c r="AJ66" i="3"/>
  <c r="AM62" i="3"/>
  <c r="AL62" i="3"/>
  <c r="AK62" i="3"/>
  <c r="AJ62" i="3"/>
  <c r="AM58" i="3"/>
  <c r="AL58" i="3"/>
  <c r="AK58" i="3"/>
  <c r="AJ58" i="3"/>
  <c r="AM53" i="3"/>
  <c r="AL53" i="3"/>
  <c r="AK53" i="3"/>
  <c r="AJ53" i="3"/>
  <c r="AM48" i="3"/>
  <c r="AL48" i="3"/>
  <c r="AK48" i="3"/>
  <c r="AJ48" i="3"/>
  <c r="AM44" i="3"/>
  <c r="AL44" i="3"/>
  <c r="AK44" i="3"/>
  <c r="AJ44" i="3"/>
  <c r="AM40" i="3"/>
  <c r="AL40" i="3"/>
  <c r="AK40" i="3"/>
  <c r="AJ40" i="3"/>
  <c r="AM35" i="3"/>
  <c r="AL35" i="3"/>
  <c r="AK35" i="3"/>
  <c r="AJ35" i="3"/>
  <c r="AM31" i="3"/>
  <c r="AL31" i="3"/>
  <c r="AK31" i="3"/>
  <c r="AJ31" i="3"/>
  <c r="AM27" i="3"/>
  <c r="AL27" i="3"/>
  <c r="AK27" i="3"/>
  <c r="AJ27" i="3"/>
  <c r="AM25" i="3"/>
  <c r="AL25" i="3"/>
  <c r="AK25" i="3"/>
  <c r="AJ25" i="3"/>
  <c r="AM20" i="3"/>
  <c r="AL20" i="3"/>
  <c r="AK20" i="3"/>
  <c r="AJ20" i="3"/>
  <c r="AM16" i="3"/>
  <c r="AL16" i="3"/>
  <c r="AK16" i="3"/>
  <c r="AJ16" i="3"/>
  <c r="AH78" i="3"/>
  <c r="AG78" i="3"/>
  <c r="AF78" i="3"/>
  <c r="AE78" i="3"/>
  <c r="AH76" i="3"/>
  <c r="AG76" i="3"/>
  <c r="AF76" i="3"/>
  <c r="AE76" i="3"/>
  <c r="AH71" i="3"/>
  <c r="AG71" i="3"/>
  <c r="AF71" i="3"/>
  <c r="AE71" i="3"/>
  <c r="AH66" i="3"/>
  <c r="AG66" i="3"/>
  <c r="AF66" i="3"/>
  <c r="AE66" i="3"/>
  <c r="AH62" i="3"/>
  <c r="AG62" i="3"/>
  <c r="AF62" i="3"/>
  <c r="AE62" i="3"/>
  <c r="AH58" i="3"/>
  <c r="AG58" i="3"/>
  <c r="AF58" i="3"/>
  <c r="AE58" i="3"/>
  <c r="AH53" i="3"/>
  <c r="AG53" i="3"/>
  <c r="AF53" i="3"/>
  <c r="AE53" i="3"/>
  <c r="AH48" i="3"/>
  <c r="AG48" i="3"/>
  <c r="AF48" i="3"/>
  <c r="AE48" i="3"/>
  <c r="AH44" i="3"/>
  <c r="AG44" i="3"/>
  <c r="AF44" i="3"/>
  <c r="AE44" i="3"/>
  <c r="AH40" i="3"/>
  <c r="AG40" i="3"/>
  <c r="AF40" i="3"/>
  <c r="AE40" i="3"/>
  <c r="AH35" i="3"/>
  <c r="AG35" i="3"/>
  <c r="AF35" i="3"/>
  <c r="AE35" i="3"/>
  <c r="AH31" i="3"/>
  <c r="AG31" i="3"/>
  <c r="AF31" i="3"/>
  <c r="AE31" i="3"/>
  <c r="AH27" i="3"/>
  <c r="AG27" i="3"/>
  <c r="AF27" i="3"/>
  <c r="AE27" i="3"/>
  <c r="AH25" i="3"/>
  <c r="AG25" i="3"/>
  <c r="AF25" i="3"/>
  <c r="AE25" i="3"/>
  <c r="AH20" i="3"/>
  <c r="AG20" i="3"/>
  <c r="AF20" i="3"/>
  <c r="AE20" i="3"/>
  <c r="AH16" i="3"/>
  <c r="AG16" i="3"/>
  <c r="AF16" i="3"/>
  <c r="AE16" i="3"/>
  <c r="AB78" i="3"/>
  <c r="AA78" i="3"/>
  <c r="Z78" i="3"/>
  <c r="AB76" i="3"/>
  <c r="AA76" i="3"/>
  <c r="Z76" i="3"/>
  <c r="AB71" i="3"/>
  <c r="AA71" i="3"/>
  <c r="Z71" i="3"/>
  <c r="AB66" i="3"/>
  <c r="AA66" i="3"/>
  <c r="Z66" i="3"/>
  <c r="AB62" i="3"/>
  <c r="AA62" i="3"/>
  <c r="Z62" i="3"/>
  <c r="AB58" i="3"/>
  <c r="AA58" i="3"/>
  <c r="Z58" i="3"/>
  <c r="AB53" i="3"/>
  <c r="AA53" i="3"/>
  <c r="Z53" i="3"/>
  <c r="AB48" i="3"/>
  <c r="AA48" i="3"/>
  <c r="Z48" i="3"/>
  <c r="AB44" i="3"/>
  <c r="AA44" i="3"/>
  <c r="Z44" i="3"/>
  <c r="AB40" i="3"/>
  <c r="AA40" i="3"/>
  <c r="Z40" i="3"/>
  <c r="AB35" i="3"/>
  <c r="AA35" i="3"/>
  <c r="Z35" i="3"/>
  <c r="AB31" i="3"/>
  <c r="AA31" i="3"/>
  <c r="Z31" i="3"/>
  <c r="AB27" i="3"/>
  <c r="AA27" i="3"/>
  <c r="Z27" i="3"/>
  <c r="AB25" i="3"/>
  <c r="AA25" i="3"/>
  <c r="Z25" i="3"/>
  <c r="AB20" i="3"/>
  <c r="AA20" i="3"/>
  <c r="Z20" i="3"/>
  <c r="AB16" i="3"/>
  <c r="AA16" i="3"/>
  <c r="Z16" i="3"/>
  <c r="W78" i="3"/>
  <c r="V78" i="3"/>
  <c r="U78" i="3"/>
  <c r="W76" i="3"/>
  <c r="V76" i="3"/>
  <c r="U76" i="3"/>
  <c r="W71" i="3"/>
  <c r="V71" i="3"/>
  <c r="U71" i="3"/>
  <c r="W66" i="3"/>
  <c r="V66" i="3"/>
  <c r="U66" i="3"/>
  <c r="W62" i="3"/>
  <c r="V62" i="3"/>
  <c r="U62" i="3"/>
  <c r="W58" i="3"/>
  <c r="V58" i="3"/>
  <c r="U58" i="3"/>
  <c r="W53" i="3"/>
  <c r="V53" i="3"/>
  <c r="U53" i="3"/>
  <c r="W48" i="3"/>
  <c r="V48" i="3"/>
  <c r="U48" i="3"/>
  <c r="W44" i="3"/>
  <c r="V44" i="3"/>
  <c r="U44" i="3"/>
  <c r="W40" i="3"/>
  <c r="V40" i="3"/>
  <c r="U40" i="3"/>
  <c r="W35" i="3"/>
  <c r="V35" i="3"/>
  <c r="U35" i="3"/>
  <c r="W31" i="3"/>
  <c r="V31" i="3"/>
  <c r="U31" i="3"/>
  <c r="W27" i="3"/>
  <c r="V27" i="3"/>
  <c r="U27" i="3"/>
  <c r="W25" i="3"/>
  <c r="V25" i="3"/>
  <c r="U25" i="3"/>
  <c r="W20" i="3"/>
  <c r="V20" i="3"/>
  <c r="U20" i="3"/>
  <c r="W16" i="3"/>
  <c r="V16" i="3"/>
  <c r="U16" i="3"/>
  <c r="S78" i="3"/>
  <c r="R78" i="3"/>
  <c r="Q78" i="3"/>
  <c r="P78" i="3"/>
  <c r="S76" i="3"/>
  <c r="R76" i="3"/>
  <c r="Q76" i="3"/>
  <c r="P76" i="3"/>
  <c r="S71" i="3"/>
  <c r="R71" i="3"/>
  <c r="Q71" i="3"/>
  <c r="P71" i="3"/>
  <c r="S66" i="3"/>
  <c r="R66" i="3"/>
  <c r="Q66" i="3"/>
  <c r="P66" i="3"/>
  <c r="S62" i="3"/>
  <c r="R62" i="3"/>
  <c r="Q62" i="3"/>
  <c r="P62" i="3"/>
  <c r="S58" i="3"/>
  <c r="R58" i="3"/>
  <c r="Q58" i="3"/>
  <c r="P58" i="3"/>
  <c r="S53" i="3"/>
  <c r="R53" i="3"/>
  <c r="Q53" i="3"/>
  <c r="P53" i="3"/>
  <c r="S48" i="3"/>
  <c r="R48" i="3"/>
  <c r="Q48" i="3"/>
  <c r="P48" i="3"/>
  <c r="S44" i="3"/>
  <c r="R44" i="3"/>
  <c r="Q44" i="3"/>
  <c r="P44" i="3"/>
  <c r="S40" i="3"/>
  <c r="R40" i="3"/>
  <c r="Q40" i="3"/>
  <c r="P40" i="3"/>
  <c r="S35" i="3"/>
  <c r="R35" i="3"/>
  <c r="Q35" i="3"/>
  <c r="P35" i="3"/>
  <c r="S31" i="3"/>
  <c r="R31" i="3"/>
  <c r="Q31" i="3"/>
  <c r="P31" i="3"/>
  <c r="S27" i="3"/>
  <c r="R27" i="3"/>
  <c r="Q27" i="3"/>
  <c r="P27" i="3"/>
  <c r="S25" i="3"/>
  <c r="R25" i="3"/>
  <c r="Q25" i="3"/>
  <c r="P25" i="3"/>
  <c r="S20" i="3"/>
  <c r="R20" i="3"/>
  <c r="Q20" i="3"/>
  <c r="P20" i="3"/>
  <c r="S16" i="3"/>
  <c r="R16" i="3"/>
  <c r="Q16" i="3"/>
  <c r="P16" i="3"/>
  <c r="E35" i="3" l="1"/>
  <c r="G88" i="3"/>
  <c r="G87" i="3"/>
  <c r="G6" i="3"/>
  <c r="G12" i="3"/>
  <c r="G11" i="3"/>
  <c r="G16" i="3"/>
  <c r="G20" i="3"/>
  <c r="G27" i="3"/>
  <c r="G25" i="3"/>
  <c r="G31" i="3"/>
  <c r="G40" i="3"/>
  <c r="G44" i="3"/>
  <c r="G48" i="3"/>
  <c r="G53" i="3"/>
  <c r="G58" i="3"/>
  <c r="G62" i="3"/>
  <c r="G66" i="3"/>
  <c r="G71" i="3"/>
  <c r="G76" i="3"/>
  <c r="G78" i="3"/>
  <c r="D35" i="3"/>
  <c r="I78" i="3" l="1"/>
  <c r="H78" i="3"/>
  <c r="B108" i="3" s="1"/>
  <c r="I76" i="3"/>
  <c r="H76" i="3"/>
  <c r="B106" i="3" s="1"/>
  <c r="I71" i="3"/>
  <c r="H71" i="3"/>
  <c r="B105" i="3" s="1"/>
  <c r="I66" i="3"/>
  <c r="H66" i="3"/>
  <c r="B104" i="3" s="1"/>
  <c r="I62" i="3"/>
  <c r="H62" i="3"/>
  <c r="B103" i="3" s="1"/>
  <c r="I58" i="3"/>
  <c r="H58" i="3"/>
  <c r="B102" i="3" s="1"/>
  <c r="I53" i="3"/>
  <c r="H53" i="3"/>
  <c r="B101" i="3" s="1"/>
  <c r="I48" i="3"/>
  <c r="H48" i="3"/>
  <c r="B100" i="3" s="1"/>
  <c r="I44" i="3"/>
  <c r="H44" i="3"/>
  <c r="B99" i="3" s="1"/>
  <c r="I40" i="3"/>
  <c r="H40" i="3"/>
  <c r="B98" i="3" s="1"/>
  <c r="C35" i="3"/>
  <c r="B35" i="3"/>
  <c r="I87" i="3"/>
  <c r="H87" i="3"/>
  <c r="I88" i="3"/>
  <c r="H88" i="3"/>
  <c r="I31" i="3"/>
  <c r="H31" i="3"/>
  <c r="B96" i="3" s="1"/>
  <c r="I27" i="3"/>
  <c r="H27" i="3"/>
  <c r="B95" i="3" s="1"/>
  <c r="I25" i="3"/>
  <c r="H25" i="3"/>
  <c r="B94" i="3" s="1"/>
  <c r="I20" i="3"/>
  <c r="H20" i="3"/>
  <c r="B93" i="3" s="1"/>
  <c r="I16" i="3"/>
  <c r="H16" i="3"/>
  <c r="B92" i="3" s="1"/>
  <c r="I12" i="3"/>
  <c r="H12" i="3"/>
  <c r="I11" i="3"/>
  <c r="H11" i="3"/>
  <c r="I6" i="3"/>
  <c r="H6" i="3"/>
  <c r="A7" i="3"/>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I35" i="3" l="1"/>
  <c r="G35" i="3"/>
  <c r="H35" i="3"/>
  <c r="B97" i="3" s="1"/>
</calcChain>
</file>

<file path=xl/sharedStrings.xml><?xml version="1.0" encoding="utf-8"?>
<sst xmlns="http://schemas.openxmlformats.org/spreadsheetml/2006/main" count="60" uniqueCount="53">
  <si>
    <t>Année</t>
  </si>
  <si>
    <t>Autre vote</t>
  </si>
  <si>
    <t>controles âge, sexe</t>
  </si>
  <si>
    <t>controles âge, sexe, revenu, race</t>
  </si>
  <si>
    <t>Tableau UK.1. Synthèse des statistiques descriptives sur l'évolution de la structure du vote au Royaume-Uni 1945-2017 (séries utilisées pour les graphiques chronologiques)</t>
  </si>
  <si>
    <t>Vote lab:     18-34 - 65+ (no control)</t>
  </si>
  <si>
    <t>Vote lab:     sup - non-sup (no control)</t>
  </si>
  <si>
    <t>Vote par âge (regBes)</t>
  </si>
  <si>
    <t>Vote par sexe (regBes)</t>
  </si>
  <si>
    <t>Vote lab: F-H (no control)</t>
  </si>
  <si>
    <t>Lab vs Con</t>
  </si>
  <si>
    <t>Vote Labour</t>
  </si>
  <si>
    <t>Vote Conser.</t>
  </si>
  <si>
    <t>Vote législatif</t>
  </si>
  <si>
    <t>A reprendre avec sources plus systématiques</t>
  </si>
  <si>
    <t>Votes en % des suffrages exprimés repris depuis wk: https://en.wikipedia.org/wiki/United_Kingdom_general_election,_1945, etc.</t>
  </si>
  <si>
    <t>1974 (oct)</t>
  </si>
  <si>
    <t>1974 (feb)</t>
  </si>
  <si>
    <t>Note: deux élections eurent lien en 1974; le résultat plus haut est la moyenne des deux</t>
  </si>
  <si>
    <t>Lab</t>
  </si>
  <si>
    <t>Con</t>
  </si>
  <si>
    <t>Lab vs Con score used to reweight BES samples (including Brexit 2016: Labour = Remain)</t>
  </si>
  <si>
    <t>election</t>
  </si>
  <si>
    <t>votelabour</t>
  </si>
  <si>
    <t>Vote Libéral/ Lib-Dem/ SDP</t>
  </si>
  <si>
    <t>SNP</t>
  </si>
  <si>
    <t>UKIP</t>
  </si>
  <si>
    <t>Vote par revenu (regBes)</t>
  </si>
  <si>
    <t>Vote lab:     top10 - bottom90 (no control)</t>
  </si>
  <si>
    <t>controles âge, sexe, education, race</t>
  </si>
  <si>
    <t>Vote par diplôme2 (regBes) (sup=1 if educ=5,6: general degrees only)</t>
  </si>
  <si>
    <t>Vote par diplôme (regBes) (sup=1 if educ=4,5,6: technical and general degrees)</t>
  </si>
  <si>
    <t>Vote par education decile (regBes)</t>
  </si>
  <si>
    <t>Vote lab:     top10e - bottom90e (no control)</t>
  </si>
  <si>
    <t>controles âge, sexe, income, race</t>
  </si>
  <si>
    <t>controles âge, sexe, revenu, race, ownership, status</t>
  </si>
  <si>
    <t>controles âge, sexe, education, race, ownership, status, wealth</t>
  </si>
  <si>
    <t>Vote par wealth (regBes)</t>
  </si>
  <si>
    <t>Vote lab:     owner vs non-owner (no control)</t>
  </si>
  <si>
    <t>controles âge, sexe, education</t>
  </si>
  <si>
    <t>controles âge, sexe, education, income, race</t>
  </si>
  <si>
    <t>Figures I1a etc.: figures to be used in introduction</t>
  </si>
  <si>
    <t>Figures F2a etc.: gender and age</t>
  </si>
  <si>
    <t>Figures F3a etc.: education</t>
  </si>
  <si>
    <t>Figures F4a etc.: income and wealth</t>
  </si>
  <si>
    <t>Figures F5a etc.: multiple-elite or realignement?</t>
  </si>
  <si>
    <t>Figures F6a etc.: religion and foreign origins</t>
  </si>
  <si>
    <t>(first version: 20/1/2018)</t>
  </si>
  <si>
    <t>Tables TUK1, TUK2, etc.: tables with full results and series used to construct the figures</t>
  </si>
  <si>
    <t>Note: this file only contains internal links, except for the external links to RegResultsBES.xlsx, ResDecBES.xlsx, StatDesBES.xlsx, Piketty2018AppendixFrance.xlsx, Piketty2018AppendixUS.xlsx</t>
  </si>
  <si>
    <t>Figures F1a etc.: election results</t>
  </si>
  <si>
    <t>Rising Inequality and the Changing Structure of political conflict: complete results obtained using UK post-electoral surveys 1963-2017</t>
  </si>
  <si>
    <t>(this version: 6/3/2018) (minor revision: 20/3/2019) (figures without numbering used in WID.world WP 2018/7)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</si>
</sst>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sz val="11"/>
      <color theme="1"/>
      <name val="Arial"/>
      <family val="2"/>
    </font>
    <font>
      <sz val="12"/>
      <color theme="1"/>
      <name val="Arial"/>
      <family val="2"/>
    </font>
    <font>
      <b/>
      <sz val="12"/>
      <color theme="1"/>
      <name val="Arial"/>
      <family val="2"/>
    </font>
    <font>
      <sz val="12"/>
      <color rgb="FFFF0000"/>
      <name val="Arial"/>
      <family val="2"/>
    </font>
  </fonts>
  <fills count="2">
    <fill>
      <patternFill patternType="none"/>
    </fill>
    <fill>
      <patternFill patternType="gray125"/>
    </fill>
  </fills>
  <borders count="11">
    <border>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style="thick">
        <color auto="1"/>
      </right>
      <top/>
      <bottom style="thick">
        <color auto="1"/>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diagonal/>
    </border>
  </borders>
  <cellStyleXfs count="1">
    <xf numFmtId="0" fontId="0" fillId="0" borderId="0"/>
  </cellStyleXfs>
  <cellXfs count="39">
    <xf numFmtId="0" fontId="0" fillId="0" borderId="0" xfId="0"/>
    <xf numFmtId="0" fontId="1" fillId="0" borderId="0" xfId="0" applyFont="1"/>
    <xf numFmtId="0" fontId="2" fillId="0" borderId="0" xfId="0" applyFont="1"/>
    <xf numFmtId="0" fontId="2" fillId="0" borderId="0" xfId="0" applyFont="1" applyAlignment="1">
      <alignment horizontal="left"/>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8" xfId="0" applyFont="1" applyBorder="1" applyAlignment="1">
      <alignment horizontal="center"/>
    </xf>
    <xf numFmtId="9" fontId="2" fillId="0" borderId="9" xfId="0" applyNumberFormat="1" applyFont="1" applyBorder="1" applyAlignment="1">
      <alignment horizontal="center"/>
    </xf>
    <xf numFmtId="9" fontId="2" fillId="0" borderId="0" xfId="0" applyNumberFormat="1" applyFont="1" applyBorder="1" applyAlignment="1">
      <alignment horizontal="center"/>
    </xf>
    <xf numFmtId="9" fontId="2" fillId="0" borderId="0" xfId="0" applyNumberFormat="1" applyFont="1" applyAlignment="1">
      <alignment horizontal="center"/>
    </xf>
    <xf numFmtId="0" fontId="2" fillId="0" borderId="9" xfId="0" applyFont="1" applyBorder="1" applyAlignment="1">
      <alignment horizontal="center"/>
    </xf>
    <xf numFmtId="9" fontId="2" fillId="0" borderId="10" xfId="0" applyNumberFormat="1" applyFont="1" applyBorder="1" applyAlignment="1">
      <alignment horizontal="center"/>
    </xf>
    <xf numFmtId="164" fontId="2" fillId="0" borderId="10" xfId="0" applyNumberFormat="1" applyFont="1" applyBorder="1" applyAlignment="1">
      <alignment horizontal="center"/>
    </xf>
    <xf numFmtId="164" fontId="2" fillId="0" borderId="0" xfId="0" applyNumberFormat="1" applyFont="1" applyBorder="1" applyAlignment="1">
      <alignment horizontal="center"/>
    </xf>
    <xf numFmtId="0" fontId="0" fillId="0" borderId="10" xfId="0" applyBorder="1"/>
    <xf numFmtId="0" fontId="0" fillId="0" borderId="0" xfId="0" applyBorder="1"/>
    <xf numFmtId="164" fontId="2" fillId="0" borderId="9" xfId="0" applyNumberFormat="1" applyFont="1" applyBorder="1" applyAlignment="1">
      <alignment horizontal="center"/>
    </xf>
    <xf numFmtId="17" fontId="2" fillId="0" borderId="9" xfId="0" applyNumberFormat="1" applyFont="1" applyBorder="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3" fillId="0" borderId="0" xfId="0" applyFont="1" applyBorder="1" applyAlignment="1">
      <alignment horizontal="left" vertical="center" wrapText="1"/>
    </xf>
    <xf numFmtId="9" fontId="4" fillId="0" borderId="9" xfId="0" applyNumberFormat="1" applyFont="1" applyBorder="1" applyAlignment="1">
      <alignment horizontal="center"/>
    </xf>
    <xf numFmtId="0" fontId="2" fillId="0" borderId="1" xfId="0" applyFont="1" applyBorder="1" applyAlignment="1"/>
    <xf numFmtId="0" fontId="2" fillId="0" borderId="2" xfId="0" applyFont="1" applyBorder="1" applyAlignment="1"/>
    <xf numFmtId="0" fontId="2" fillId="0" borderId="3" xfId="0" applyFont="1" applyBorder="1" applyAlignment="1"/>
    <xf numFmtId="0" fontId="3"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xf>
    <xf numFmtId="0" fontId="2" fillId="0" borderId="3" xfId="0" applyFont="1" applyBorder="1" applyAlignment="1">
      <alignment horizont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chartsheet" Target="chartsheets/sheet25.xml"/><Relationship Id="rId39"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externalLink" Target="externalLinks/externalLink6.xml"/><Relationship Id="rId42" Type="http://schemas.openxmlformats.org/officeDocument/2006/relationships/calcChain" Target="calcChain.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chartsheet" Target="chartsheets/sheet24.xml"/><Relationship Id="rId33" Type="http://schemas.openxmlformats.org/officeDocument/2006/relationships/externalLink" Target="externalLinks/externalLink5.xml"/><Relationship Id="rId38" Type="http://schemas.openxmlformats.org/officeDocument/2006/relationships/externalLink" Target="externalLinks/externalLink10.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externalLink" Target="externalLinks/externalLink1.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chartsheet" Target="chartsheets/sheet23.xml"/><Relationship Id="rId32" Type="http://schemas.openxmlformats.org/officeDocument/2006/relationships/externalLink" Target="externalLinks/externalLink4.xml"/><Relationship Id="rId37" Type="http://schemas.openxmlformats.org/officeDocument/2006/relationships/externalLink" Target="externalLinks/externalLink9.xml"/><Relationship Id="rId40"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chartsheet" Target="chartsheets/sheet22.xml"/><Relationship Id="rId28" Type="http://schemas.openxmlformats.org/officeDocument/2006/relationships/worksheet" Target="worksheets/sheet2.xml"/><Relationship Id="rId36" Type="http://schemas.openxmlformats.org/officeDocument/2006/relationships/externalLink" Target="externalLinks/externalLink8.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chartsheet" Target="chartsheets/sheet21.xml"/><Relationship Id="rId27" Type="http://schemas.openxmlformats.org/officeDocument/2006/relationships/chartsheet" Target="chartsheets/sheet26.xml"/><Relationship Id="rId30" Type="http://schemas.openxmlformats.org/officeDocument/2006/relationships/externalLink" Target="externalLinks/externalLink2.xml"/><Relationship Id="rId35" Type="http://schemas.openxmlformats.org/officeDocument/2006/relationships/externalLink" Target="externalLinks/externalLink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50.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5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univ.graduates voting left) and (% non-univ.graduates voting left) (after controls)</c:v>
          </c:tx>
          <c:spPr>
            <a:ln w="41275">
              <a:solidFill>
                <a:schemeClr val="accent2"/>
              </a:solidFill>
            </a:ln>
          </c:spPr>
          <c:marker>
            <c:symbol val="triangle"/>
            <c:size val="10"/>
            <c:spPr>
              <a:solidFill>
                <a:schemeClr val="accent2"/>
              </a:solidFill>
              <a:ln w="12700">
                <a:solidFill>
                  <a:schemeClr val="accent2"/>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[6]TUS1!$AD$6:$AD$81</c:f>
              <c:numCache>
                <c:formatCode>0%</c:formatCode>
                <c:ptCount val="76"/>
                <c:pt idx="11">
                  <c:v>-0.12807629848408494</c:v>
                </c:pt>
                <c:pt idx="13">
                  <c:v>-0.15379812724710182</c:v>
                </c:pt>
                <c:pt idx="17">
                  <c:v>-7.1994045592061212E-2</c:v>
                </c:pt>
                <c:pt idx="20">
                  <c:v>1.351369968122057E-2</c:v>
                </c:pt>
                <c:pt idx="22">
                  <c:v>4.4701460431833984E-2</c:v>
                </c:pt>
                <c:pt idx="28">
                  <c:v>3.3019235536870875E-2</c:v>
                </c:pt>
                <c:pt idx="29">
                  <c:v>5.7048487121470086E-2</c:v>
                </c:pt>
                <c:pt idx="33">
                  <c:v>3.7494616712119906E-2</c:v>
                </c:pt>
                <c:pt idx="41">
                  <c:v>4.4176097384575966E-2</c:v>
                </c:pt>
                <c:pt idx="43">
                  <c:v>3.870257936339571E-2</c:v>
                </c:pt>
                <c:pt idx="48">
                  <c:v>9.8392370461492074E-2</c:v>
                </c:pt>
                <c:pt idx="50">
                  <c:v>8.2827571317567961E-2</c:v>
                </c:pt>
                <c:pt idx="57">
                  <c:v>8.5927355315254417E-2</c:v>
                </c:pt>
                <c:pt idx="62">
                  <c:v>9.9217560383092776E-2</c:v>
                </c:pt>
                <c:pt idx="67">
                  <c:v>0.13896919827630558</c:v>
                </c:pt>
                <c:pt idx="72">
                  <c:v>0.13524817114948071</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[6]TUS1!$O$6:$O$81</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Ref>
              <c:f>[6]TUS1!$AK$6:$AK$81</c:f>
              <c:numCache>
                <c:formatCode>0%</c:formatCode>
                <c:ptCount val="76"/>
                <c:pt idx="10">
                  <c:v>-0.16876282488275435</c:v>
                </c:pt>
                <c:pt idx="14">
                  <c:v>-0.15413748887966289</c:v>
                </c:pt>
                <c:pt idx="19">
                  <c:v>-0.12968774377067396</c:v>
                </c:pt>
                <c:pt idx="21">
                  <c:v>-9.6215397626237931E-2</c:v>
                </c:pt>
                <c:pt idx="25">
                  <c:v>-4.8037878430092495E-2</c:v>
                </c:pt>
                <c:pt idx="29">
                  <c:v>-1.8061231344201539E-2</c:v>
                </c:pt>
                <c:pt idx="34">
                  <c:v>-9.1014580533756662E-2</c:v>
                </c:pt>
                <c:pt idx="38">
                  <c:v>-7.7627453549020897E-2</c:v>
                </c:pt>
                <c:pt idx="42">
                  <c:v>-2.5684525400377758E-2</c:v>
                </c:pt>
                <c:pt idx="47">
                  <c:v>-4.1144803902451489E-2</c:v>
                </c:pt>
                <c:pt idx="52">
                  <c:v>-1.7536214102735648E-2</c:v>
                </c:pt>
                <c:pt idx="56">
                  <c:v>-5.8503340584119823E-3</c:v>
                </c:pt>
                <c:pt idx="60">
                  <c:v>2.5644637481891247E-3</c:v>
                </c:pt>
                <c:pt idx="65">
                  <c:v>1.4528003441246884E-2</c:v>
                </c:pt>
                <c:pt idx="70">
                  <c:v>1.7698281931990953E-2</c:v>
                </c:pt>
                <c:pt idx="72">
                  <c:v>6.623748617635139E-2</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[6]TUS1!$DG$6:$DG$81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177209560"/>
        <c:axId val="177209952"/>
      </c:lineChart>
      <c:catAx>
        <c:axId val="17720956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209952"/>
        <c:crossesAt val="0"/>
        <c:auto val="1"/>
        <c:lblAlgn val="ctr"/>
        <c:lblOffset val="100"/>
        <c:tickLblSkip val="5"/>
        <c:tickMarkSkip val="5"/>
        <c:noMultiLvlLbl val="0"/>
      </c:catAx>
      <c:valAx>
        <c:axId val="177209952"/>
        <c:scaling>
          <c:orientation val="minMax"/>
          <c:max val="0.24000000000000002"/>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20956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3463471490103802E-2"/>
          <c:y val="0.10014668328840491"/>
          <c:w val="0.53989358905262053"/>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univ.graduates voting left) and (% non-univ.graduates voting left)</c:v>
          </c:tx>
          <c:spPr>
            <a:ln w="41275">
              <a:solidFill>
                <a:schemeClr val="accent2"/>
              </a:solidFill>
            </a:ln>
          </c:spPr>
          <c:marker>
            <c:symbol val="triangle"/>
            <c:size val="10"/>
            <c:spPr>
              <a:solidFill>
                <a:schemeClr val="accent2"/>
              </a:solidFill>
              <a:ln w="12700">
                <a:solidFill>
                  <a:schemeClr val="accent2"/>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[6]TUS1!$AC$6:$AC$81</c:f>
              <c:numCache>
                <c:formatCode>0%</c:formatCode>
                <c:ptCount val="76"/>
                <c:pt idx="11">
                  <c:v>-0.17095420247872828</c:v>
                </c:pt>
                <c:pt idx="13">
                  <c:v>-0.21277940719276286</c:v>
                </c:pt>
                <c:pt idx="17">
                  <c:v>-0.13702624944278829</c:v>
                </c:pt>
                <c:pt idx="20">
                  <c:v>-6.7994704818464202E-2</c:v>
                </c:pt>
                <c:pt idx="22">
                  <c:v>-5.0456751202025724E-2</c:v>
                </c:pt>
                <c:pt idx="28">
                  <c:v>-3.8651371703616988E-2</c:v>
                </c:pt>
                <c:pt idx="29">
                  <c:v>8.0515281483861667E-4</c:v>
                </c:pt>
                <c:pt idx="33">
                  <c:v>-1.3074857960086228E-2</c:v>
                </c:pt>
                <c:pt idx="36">
                  <c:v>-1.0000000000000009E-2</c:v>
                </c:pt>
                <c:pt idx="41">
                  <c:v>-1.667172897664615E-2</c:v>
                </c:pt>
                <c:pt idx="43">
                  <c:v>-3.4517667825063603E-2</c:v>
                </c:pt>
                <c:pt idx="48">
                  <c:v>5.0383728387124405E-2</c:v>
                </c:pt>
                <c:pt idx="50">
                  <c:v>2.3673499917834517E-2</c:v>
                </c:pt>
                <c:pt idx="52">
                  <c:v>1.9250571046965037E-2</c:v>
                </c:pt>
                <c:pt idx="57">
                  <c:v>9.8215809674401244E-2</c:v>
                </c:pt>
                <c:pt idx="62">
                  <c:v>0.10883693272687311</c:v>
                </c:pt>
                <c:pt idx="67">
                  <c:v>7.5870646480507675E-2</c:v>
                </c:pt>
                <c:pt idx="72">
                  <c:v>9.6388927400208879E-2</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c:v>
          </c:tx>
          <c:spPr>
            <a:ln w="41275">
              <a:solidFill>
                <a:schemeClr val="accent1"/>
              </a:solidFill>
            </a:ln>
          </c:spPr>
          <c:marker>
            <c:symbol val="square"/>
            <c:size val="10"/>
            <c:spPr>
              <a:solidFill>
                <a:schemeClr val="accent1"/>
              </a:solidFill>
              <a:ln>
                <a:solidFill>
                  <a:schemeClr val="accent1"/>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[6]TUS1!$M$6:$M$81</c:f>
              <c:numCache>
                <c:formatCode>0%</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Cache>
            </c:numRef>
          </c:val>
          <c:smooth val="0"/>
        </c:ser>
        <c:ser>
          <c:idx val="2"/>
          <c:order val="2"/>
          <c:tx>
            <c:v>Britain: same with labour party vote</c:v>
          </c:tx>
          <c:spPr>
            <a:ln w="34925">
              <a:solidFill>
                <a:schemeClr val="accent6"/>
              </a:solidFill>
            </a:ln>
          </c:spPr>
          <c:marker>
            <c:symbol val="triangle"/>
            <c:size val="10"/>
            <c:spPr>
              <a:solidFill>
                <a:schemeClr val="accent6"/>
              </a:solidFill>
              <a:ln>
                <a:solidFill>
                  <a:schemeClr val="accent6"/>
                </a:solidFill>
              </a:ln>
            </c:spPr>
          </c:marker>
          <c:val>
            <c:numRef>
              <c:f>[6]TUS1!$AJ$6:$AJ$81</c:f>
              <c:numCache>
                <c:formatCode>0%</c:formatCode>
                <c:ptCount val="76"/>
                <c:pt idx="10">
                  <c:v>-0.25602699076273833</c:v>
                </c:pt>
                <c:pt idx="14">
                  <c:v>-0.27705796892966111</c:v>
                </c:pt>
                <c:pt idx="19">
                  <c:v>-0.23749128456200336</c:v>
                </c:pt>
                <c:pt idx="21">
                  <c:v>-0.21117365871732013</c:v>
                </c:pt>
                <c:pt idx="25">
                  <c:v>-0.12041227868783907</c:v>
                </c:pt>
                <c:pt idx="29">
                  <c:v>-8.6052673913162597E-2</c:v>
                </c:pt>
                <c:pt idx="34">
                  <c:v>-0.14260765540007886</c:v>
                </c:pt>
                <c:pt idx="38">
                  <c:v>-0.15845048044462096</c:v>
                </c:pt>
                <c:pt idx="42">
                  <c:v>-0.15331482591832798</c:v>
                </c:pt>
                <c:pt idx="47">
                  <c:v>-0.16147735853996176</c:v>
                </c:pt>
                <c:pt idx="52">
                  <c:v>-0.10271699389794763</c:v>
                </c:pt>
                <c:pt idx="56">
                  <c:v>-6.9720722466697457E-2</c:v>
                </c:pt>
                <c:pt idx="60">
                  <c:v>-2.7209167047249433E-2</c:v>
                </c:pt>
                <c:pt idx="65">
                  <c:v>-8.9197043491186234E-3</c:v>
                </c:pt>
                <c:pt idx="70">
                  <c:v>6.847959338572851E-3</c:v>
                </c:pt>
                <c:pt idx="72">
                  <c:v>5.2573044205487723E-2</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[6]TUS1!$DG$6:$DG$81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83215352"/>
        <c:axId val="583215744"/>
      </c:lineChart>
      <c:catAx>
        <c:axId val="58321535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15744"/>
        <c:crossesAt val="0"/>
        <c:auto val="1"/>
        <c:lblAlgn val="ctr"/>
        <c:lblOffset val="100"/>
        <c:tickLblSkip val="5"/>
        <c:tickMarkSkip val="5"/>
        <c:noMultiLvlLbl val="0"/>
      </c:catAx>
      <c:valAx>
        <c:axId val="583215744"/>
        <c:scaling>
          <c:orientation val="minMax"/>
          <c:max val="0.16"/>
          <c:min val="-0.280000000000000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1535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9028301762780482E-2"/>
          <c:y val="0.10465728319819292"/>
          <c:w val="0.48907288613130362"/>
          <c:h val="0.1912572498126502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univ.graduates voting left) and (% non-univ.graduates voting left) (after controls)</c:v>
          </c:tx>
          <c:spPr>
            <a:ln w="41275">
              <a:solidFill>
                <a:schemeClr val="accent2"/>
              </a:solidFill>
            </a:ln>
          </c:spPr>
          <c:marker>
            <c:symbol val="triangle"/>
            <c:size val="10"/>
            <c:spPr>
              <a:solidFill>
                <a:schemeClr val="accent2"/>
              </a:solidFill>
              <a:ln w="12700">
                <a:solidFill>
                  <a:schemeClr val="accent2"/>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[6]TUS1!$AD$6:$AD$81</c:f>
              <c:numCache>
                <c:formatCode>0%</c:formatCode>
                <c:ptCount val="76"/>
                <c:pt idx="11">
                  <c:v>-0.12807629848408494</c:v>
                </c:pt>
                <c:pt idx="13">
                  <c:v>-0.15379812724710182</c:v>
                </c:pt>
                <c:pt idx="17">
                  <c:v>-7.1994045592061212E-2</c:v>
                </c:pt>
                <c:pt idx="20">
                  <c:v>1.351369968122057E-2</c:v>
                </c:pt>
                <c:pt idx="22">
                  <c:v>4.4701460431833984E-2</c:v>
                </c:pt>
                <c:pt idx="28">
                  <c:v>3.3019235536870875E-2</c:v>
                </c:pt>
                <c:pt idx="29">
                  <c:v>5.7048487121470086E-2</c:v>
                </c:pt>
                <c:pt idx="33">
                  <c:v>3.7494616712119906E-2</c:v>
                </c:pt>
                <c:pt idx="41">
                  <c:v>4.4176097384575966E-2</c:v>
                </c:pt>
                <c:pt idx="43">
                  <c:v>3.870257936339571E-2</c:v>
                </c:pt>
                <c:pt idx="48">
                  <c:v>9.8392370461492074E-2</c:v>
                </c:pt>
                <c:pt idx="50">
                  <c:v>8.2827571317567961E-2</c:v>
                </c:pt>
                <c:pt idx="57">
                  <c:v>8.5927355315254417E-2</c:v>
                </c:pt>
                <c:pt idx="62">
                  <c:v>9.9217560383092776E-2</c:v>
                </c:pt>
                <c:pt idx="67">
                  <c:v>0.13896919827630558</c:v>
                </c:pt>
                <c:pt idx="72">
                  <c:v>0.13524817114948071</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[6]TUS1!$O$6:$O$81</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Ref>
              <c:f>[6]TUS1!$AK$6:$AK$81</c:f>
              <c:numCache>
                <c:formatCode>0%</c:formatCode>
                <c:ptCount val="76"/>
                <c:pt idx="10">
                  <c:v>-0.16876282488275435</c:v>
                </c:pt>
                <c:pt idx="14">
                  <c:v>-0.15413748887966289</c:v>
                </c:pt>
                <c:pt idx="19">
                  <c:v>-0.12968774377067396</c:v>
                </c:pt>
                <c:pt idx="21">
                  <c:v>-9.6215397626237931E-2</c:v>
                </c:pt>
                <c:pt idx="25">
                  <c:v>-4.8037878430092495E-2</c:v>
                </c:pt>
                <c:pt idx="29">
                  <c:v>-1.8061231344201539E-2</c:v>
                </c:pt>
                <c:pt idx="34">
                  <c:v>-9.1014580533756662E-2</c:v>
                </c:pt>
                <c:pt idx="38">
                  <c:v>-7.7627453549020897E-2</c:v>
                </c:pt>
                <c:pt idx="42">
                  <c:v>-2.5684525400377758E-2</c:v>
                </c:pt>
                <c:pt idx="47">
                  <c:v>-4.1144803902451489E-2</c:v>
                </c:pt>
                <c:pt idx="52">
                  <c:v>-1.7536214102735648E-2</c:v>
                </c:pt>
                <c:pt idx="56">
                  <c:v>-5.8503340584119823E-3</c:v>
                </c:pt>
                <c:pt idx="60">
                  <c:v>2.5644637481891247E-3</c:v>
                </c:pt>
                <c:pt idx="65">
                  <c:v>1.4528003441246884E-2</c:v>
                </c:pt>
                <c:pt idx="70">
                  <c:v>1.7698281931990953E-2</c:v>
                </c:pt>
                <c:pt idx="72">
                  <c:v>6.623748617635139E-2</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[6]TUS1!$DG$6:$DG$81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83216528"/>
        <c:axId val="583216920"/>
      </c:lineChart>
      <c:catAx>
        <c:axId val="58321652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16920"/>
        <c:crossesAt val="0"/>
        <c:auto val="1"/>
        <c:lblAlgn val="ctr"/>
        <c:lblOffset val="100"/>
        <c:tickLblSkip val="5"/>
        <c:tickMarkSkip val="5"/>
        <c:noMultiLvlLbl val="0"/>
      </c:catAx>
      <c:valAx>
        <c:axId val="583216920"/>
        <c:scaling>
          <c:orientation val="minMax"/>
          <c:max val="0.24000000000000002"/>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16528"/>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3463471490103802E-2"/>
          <c:y val="0.10014668328840491"/>
          <c:w val="0.53989358905262053"/>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left vote among top 10% education voters) and (% left vote among bottom 90% education voters)</c:v>
          </c:tx>
          <c:spPr>
            <a:ln w="41275">
              <a:solidFill>
                <a:schemeClr val="accent2"/>
              </a:solidFill>
            </a:ln>
          </c:spPr>
          <c:marker>
            <c:symbol val="triangle"/>
            <c:size val="10"/>
            <c:spPr>
              <a:solidFill>
                <a:schemeClr val="accent2"/>
              </a:solidFill>
              <a:ln w="12700">
                <a:solidFill>
                  <a:schemeClr val="accent2"/>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[6]TUS1!$AE$6:$AE$81</c:f>
              <c:numCache>
                <c:formatCode>0%</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c:v>
          </c:tx>
          <c:spPr>
            <a:ln w="41275">
              <a:solidFill>
                <a:schemeClr val="accent1"/>
              </a:solidFill>
            </a:ln>
          </c:spPr>
          <c:marker>
            <c:symbol val="square"/>
            <c:size val="10"/>
            <c:spPr>
              <a:solidFill>
                <a:schemeClr val="accent1"/>
              </a:solidFill>
              <a:ln>
                <a:solidFill>
                  <a:schemeClr val="accent1"/>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[6]TUS1!$Q$6:$Q$81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-5.6911629491731348E-2</c:v>
                </c:pt>
                <c:pt idx="55">
                  <c:v>-2.409259846273544E-2</c:v>
                </c:pt>
                <c:pt idx="59">
                  <c:v>8.0455610705385081E-2</c:v>
                </c:pt>
                <c:pt idx="63">
                  <c:v>4.6529150314753784E-3</c:v>
                </c:pt>
                <c:pt idx="67">
                  <c:v>7.8463697783887593E-2</c:v>
                </c:pt>
                <c:pt idx="71">
                  <c:v>0.22493986747859676</c:v>
                </c:pt>
              </c:numCache>
            </c:numRef>
          </c:val>
          <c:smooth val="0"/>
        </c:ser>
        <c:ser>
          <c:idx val="2"/>
          <c:order val="2"/>
          <c:tx>
            <c:v>Britain: same with labour party vote</c:v>
          </c:tx>
          <c:spPr>
            <a:ln w="34925">
              <a:solidFill>
                <a:schemeClr val="accent6"/>
              </a:solidFill>
            </a:ln>
          </c:spPr>
          <c:marker>
            <c:symbol val="triangle"/>
            <c:size val="10"/>
            <c:spPr>
              <a:solidFill>
                <a:schemeClr val="accent6"/>
              </a:solidFill>
              <a:ln>
                <a:solidFill>
                  <a:schemeClr val="accent6"/>
                </a:solidFill>
              </a:ln>
            </c:spPr>
          </c:marker>
          <c:val>
            <c:numRef>
              <c:f>[6]TUS1!$AL$6:$AL$81</c:f>
              <c:numCache>
                <c:formatCode>0%</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[6]TUS1!$DG$6:$DG$81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83217704"/>
        <c:axId val="497575848"/>
      </c:lineChart>
      <c:catAx>
        <c:axId val="58321770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575848"/>
        <c:crossesAt val="0"/>
        <c:auto val="1"/>
        <c:lblAlgn val="ctr"/>
        <c:lblOffset val="100"/>
        <c:tickLblSkip val="5"/>
        <c:tickMarkSkip val="5"/>
        <c:noMultiLvlLbl val="0"/>
      </c:catAx>
      <c:valAx>
        <c:axId val="497575848"/>
        <c:scaling>
          <c:orientation val="minMax"/>
          <c:max val="0.24000000000000002"/>
          <c:min val="-0.280000000000000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1770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7637094194611312E-2"/>
          <c:y val="0.10916788310798092"/>
          <c:w val="0.61845518997103655"/>
          <c:h val="0.1867466499028622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btw (% left vote among top 10% education voters) and (% left vote among bottom 90% education voters) (after controls)</c:v>
          </c:tx>
          <c:spPr>
            <a:ln w="41275">
              <a:solidFill>
                <a:schemeClr val="accent2"/>
              </a:solidFill>
            </a:ln>
          </c:spPr>
          <c:marker>
            <c:symbol val="triangle"/>
            <c:size val="10"/>
            <c:spPr>
              <a:solidFill>
                <a:schemeClr val="accent2"/>
              </a:solidFill>
              <a:ln w="12700">
                <a:solidFill>
                  <a:schemeClr val="accent2"/>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[6]TUS1!$AF$6:$AF$81</c:f>
              <c:numCache>
                <c:formatCode>0%</c:formatCode>
                <c:ptCount val="76"/>
                <c:pt idx="11">
                  <c:v>-0.13876086235211549</c:v>
                </c:pt>
                <c:pt idx="13">
                  <c:v>-9.6557522577120108E-2</c:v>
                </c:pt>
                <c:pt idx="17">
                  <c:v>-9.686558244341284E-2</c:v>
                </c:pt>
                <c:pt idx="20">
                  <c:v>-1.8502208520412809E-2</c:v>
                </c:pt>
                <c:pt idx="22">
                  <c:v>5.7591921651700267E-3</c:v>
                </c:pt>
                <c:pt idx="28">
                  <c:v>2.7748432753021812E-2</c:v>
                </c:pt>
                <c:pt idx="29">
                  <c:v>5.1504321073816757E-2</c:v>
                </c:pt>
                <c:pt idx="33">
                  <c:v>3.1888356471467247E-2</c:v>
                </c:pt>
                <c:pt idx="41">
                  <c:v>4.4010014386666893E-2</c:v>
                </c:pt>
                <c:pt idx="43">
                  <c:v>4.2235200623403323E-2</c:v>
                </c:pt>
                <c:pt idx="48">
                  <c:v>0.1076763564376997</c:v>
                </c:pt>
                <c:pt idx="50">
                  <c:v>9.8539006220540334E-2</c:v>
                </c:pt>
                <c:pt idx="57">
                  <c:v>9.11220017549558E-2</c:v>
                </c:pt>
                <c:pt idx="62">
                  <c:v>0.11331627378032674</c:v>
                </c:pt>
                <c:pt idx="67">
                  <c:v>0.13102452681268975</c:v>
                </c:pt>
                <c:pt idx="72">
                  <c:v>0.14447038767614431</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[6]TUS1!$S$6:$S$81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Ref>
              <c:f>[6]TUS1!$AM$6:$AM$81</c:f>
              <c:numCache>
                <c:formatCode>0%</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[6]TUS1!$DG$6:$DG$81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97576632"/>
        <c:axId val="497577024"/>
      </c:lineChart>
      <c:catAx>
        <c:axId val="49757663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577024"/>
        <c:crossesAt val="0"/>
        <c:auto val="1"/>
        <c:lblAlgn val="ctr"/>
        <c:lblOffset val="100"/>
        <c:tickLblSkip val="5"/>
        <c:tickMarkSkip val="5"/>
        <c:noMultiLvlLbl val="0"/>
      </c:catAx>
      <c:valAx>
        <c:axId val="497577024"/>
        <c:scaling>
          <c:orientation val="minMax"/>
          <c:max val="0.26"/>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57663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4854679058272958E-2"/>
          <c:y val="9.7891383333510912E-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00" b="1" baseline="0">
                <a:latin typeface="Arial"/>
                <a:cs typeface="Arial"/>
              </a:rPr>
              <a:t>Vote for labour party by income decile in the UK, 1955-2017 </a:t>
            </a:r>
          </a:p>
        </c:rich>
      </c:tx>
      <c:layout>
        <c:manualLayout>
          <c:xMode val="edge"/>
          <c:yMode val="edge"/>
          <c:x val="0.14892670838997499"/>
          <c:y val="6.7386060548099503E-3"/>
        </c:manualLayout>
      </c:layout>
      <c:overlay val="0"/>
      <c:spPr>
        <a:noFill/>
        <a:ln w="25400">
          <a:noFill/>
        </a:ln>
      </c:spPr>
    </c:title>
    <c:autoTitleDeleted val="0"/>
    <c:plotArea>
      <c:layout>
        <c:manualLayout>
          <c:layoutTarget val="inner"/>
          <c:xMode val="edge"/>
          <c:yMode val="edge"/>
          <c:x val="0.11680573832999648"/>
          <c:y val="6.1096725725171705E-2"/>
          <c:w val="0.84396954612082842"/>
          <c:h val="0.744218376956995"/>
        </c:manualLayout>
      </c:layout>
      <c:lineChart>
        <c:grouping val="standard"/>
        <c:varyColors val="0"/>
        <c:ser>
          <c:idx val="18"/>
          <c:order val="0"/>
          <c:tx>
            <c:v>1955</c:v>
          </c:tx>
          <c:val>
            <c:numRef>
              <c:f>[7]labour!$A$2:$A$13</c:f>
              <c:numCache>
                <c:formatCode>General</c:formatCode>
                <c:ptCount val="12"/>
                <c:pt idx="0">
                  <c:v>0.52201569080352783</c:v>
                </c:pt>
                <c:pt idx="1">
                  <c:v>0.56645023822784424</c:v>
                </c:pt>
                <c:pt idx="2">
                  <c:v>0.6278877854347229</c:v>
                </c:pt>
                <c:pt idx="3">
                  <c:v>0.64857465028762817</c:v>
                </c:pt>
                <c:pt idx="4">
                  <c:v>0.60024821758270264</c:v>
                </c:pt>
                <c:pt idx="5">
                  <c:v>0.49629676342010498</c:v>
                </c:pt>
                <c:pt idx="6">
                  <c:v>0.50146263837814331</c:v>
                </c:pt>
                <c:pt idx="7">
                  <c:v>0.42990627884864807</c:v>
                </c:pt>
                <c:pt idx="8">
                  <c:v>0.36239141225814819</c:v>
                </c:pt>
                <c:pt idx="9">
                  <c:v>0.24028439819812775</c:v>
                </c:pt>
                <c:pt idx="10">
                  <c:v>0.21455036103725433</c:v>
                </c:pt>
                <c:pt idx="11">
                  <c:v>0.21455034613609314</c:v>
                </c:pt>
              </c:numCache>
            </c:numRef>
          </c:val>
          <c:smooth val="0"/>
        </c:ser>
        <c:ser>
          <c:idx val="19"/>
          <c:order val="1"/>
          <c:tx>
            <c:v>1959</c:v>
          </c:tx>
          <c:spPr>
            <a:ln w="31750">
              <a:solidFill>
                <a:srgbClr val="FF0000"/>
              </a:solidFill>
            </a:ln>
          </c:spPr>
          <c:marker>
            <c:symbol val="square"/>
            <c:size val="7"/>
            <c:spPr>
              <a:solidFill>
                <a:srgbClr val="FF0000"/>
              </a:solidFill>
              <a:ln>
                <a:solidFill>
                  <a:srgbClr val="FF0000"/>
                </a:solidFill>
              </a:ln>
            </c:spPr>
          </c:marker>
          <c:val>
            <c:numRef>
              <c:f>[7]labour!$B$2:$B$13</c:f>
              <c:numCache>
                <c:formatCode>General</c:formatCode>
                <c:ptCount val="12"/>
                <c:pt idx="0">
                  <c:v>0.52610832452774048</c:v>
                </c:pt>
                <c:pt idx="1">
                  <c:v>0.44230502843856812</c:v>
                </c:pt>
                <c:pt idx="2">
                  <c:v>0.57653212547302246</c:v>
                </c:pt>
                <c:pt idx="3">
                  <c:v>0.67110484838485718</c:v>
                </c:pt>
                <c:pt idx="4">
                  <c:v>0.68488496541976929</c:v>
                </c:pt>
                <c:pt idx="5">
                  <c:v>0.56484425067901611</c:v>
                </c:pt>
                <c:pt idx="6">
                  <c:v>0.50251704454421997</c:v>
                </c:pt>
                <c:pt idx="7">
                  <c:v>0.45833778381347656</c:v>
                </c:pt>
                <c:pt idx="8">
                  <c:v>0.36335271596908569</c:v>
                </c:pt>
                <c:pt idx="9">
                  <c:v>0.16678416728973389</c:v>
                </c:pt>
                <c:pt idx="10">
                  <c:v>9.6955157816410065E-2</c:v>
                </c:pt>
                <c:pt idx="11">
                  <c:v>7.8203730285167694E-2</c:v>
                </c:pt>
              </c:numCache>
            </c:numRef>
          </c:val>
          <c:smooth val="0"/>
        </c:ser>
        <c:ser>
          <c:idx val="20"/>
          <c:order val="2"/>
          <c:tx>
            <c:v>1964</c:v>
          </c:tx>
          <c:val>
            <c:numRef>
              <c:f>[7]labour!$C$2:$C$13</c:f>
              <c:numCache>
                <c:formatCode>General</c:formatCode>
                <c:ptCount val="12"/>
                <c:pt idx="0">
                  <c:v>0.53545260429382324</c:v>
                </c:pt>
                <c:pt idx="1">
                  <c:v>0.6269068717956543</c:v>
                </c:pt>
                <c:pt idx="2">
                  <c:v>0.6467403769493103</c:v>
                </c:pt>
                <c:pt idx="3">
                  <c:v>0.62258785963058472</c:v>
                </c:pt>
                <c:pt idx="4">
                  <c:v>0.59602361917495728</c:v>
                </c:pt>
                <c:pt idx="5">
                  <c:v>0.61050313711166382</c:v>
                </c:pt>
                <c:pt idx="6">
                  <c:v>0.54729378223419189</c:v>
                </c:pt>
                <c:pt idx="7">
                  <c:v>0.5074610710144043</c:v>
                </c:pt>
                <c:pt idx="8">
                  <c:v>0.38970562815666199</c:v>
                </c:pt>
                <c:pt idx="9">
                  <c:v>0.16285818815231323</c:v>
                </c:pt>
                <c:pt idx="10">
                  <c:v>0.1201433464884758</c:v>
                </c:pt>
                <c:pt idx="11">
                  <c:v>0.1201433390378952</c:v>
                </c:pt>
              </c:numCache>
            </c:numRef>
          </c:val>
          <c:smooth val="0"/>
        </c:ser>
        <c:ser>
          <c:idx val="12"/>
          <c:order val="3"/>
          <c:tx>
            <c:v>1966</c:v>
          </c:tx>
          <c:marker>
            <c:symbol val="circle"/>
            <c:size val="7"/>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[7]labour!$D$2:$D$13</c:f>
              <c:numCache>
                <c:formatCode>General</c:formatCode>
                <c:ptCount val="12"/>
                <c:pt idx="0">
                  <c:v>0.56029766798019409</c:v>
                </c:pt>
                <c:pt idx="1">
                  <c:v>0.66862994432449341</c:v>
                </c:pt>
                <c:pt idx="2">
                  <c:v>0.66059267520904541</c:v>
                </c:pt>
                <c:pt idx="3">
                  <c:v>0.56802815198898315</c:v>
                </c:pt>
                <c:pt idx="4">
                  <c:v>0.60593968629837036</c:v>
                </c:pt>
                <c:pt idx="5">
                  <c:v>0.66076171398162842</c:v>
                </c:pt>
                <c:pt idx="6">
                  <c:v>0.6045001745223999</c:v>
                </c:pt>
                <c:pt idx="7">
                  <c:v>0.56944167613983154</c:v>
                </c:pt>
                <c:pt idx="8">
                  <c:v>0.46297913789749146</c:v>
                </c:pt>
                <c:pt idx="9">
                  <c:v>0.1956617683172226</c:v>
                </c:pt>
                <c:pt idx="10">
                  <c:v>0.1548195481300354</c:v>
                </c:pt>
                <c:pt idx="11">
                  <c:v>0.1548195481300354</c:v>
                </c:pt>
              </c:numCache>
            </c:numRef>
          </c:val>
          <c:smooth val="0"/>
        </c:ser>
        <c:ser>
          <c:idx val="13"/>
          <c:order val="4"/>
          <c:tx>
            <c:v>1970</c:v>
          </c:tx>
          <c:marker>
            <c:symbol val="circle"/>
            <c:size val="7"/>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[7]labour!$E$2:$E$13</c:f>
              <c:numCache>
                <c:formatCode>General</c:formatCode>
                <c:ptCount val="12"/>
                <c:pt idx="0">
                  <c:v>0.50203016400337219</c:v>
                </c:pt>
                <c:pt idx="1">
                  <c:v>0.50424034893512726</c:v>
                </c:pt>
                <c:pt idx="2">
                  <c:v>0.55486601591110229</c:v>
                </c:pt>
                <c:pt idx="3">
                  <c:v>0.5142151415348053</c:v>
                </c:pt>
                <c:pt idx="4">
                  <c:v>0.52697333693504333</c:v>
                </c:pt>
                <c:pt idx="5">
                  <c:v>0.54951021075248718</c:v>
                </c:pt>
                <c:pt idx="6">
                  <c:v>0.52815517783164978</c:v>
                </c:pt>
                <c:pt idx="7">
                  <c:v>0.50446996092796326</c:v>
                </c:pt>
                <c:pt idx="8">
                  <c:v>0.40662439167499542</c:v>
                </c:pt>
                <c:pt idx="9">
                  <c:v>0.25669337064027786</c:v>
                </c:pt>
                <c:pt idx="10">
                  <c:v>0.20322446525096893</c:v>
                </c:pt>
                <c:pt idx="11">
                  <c:v>0.17443789541721344</c:v>
                </c:pt>
              </c:numCache>
            </c:numRef>
          </c:val>
          <c:smooth val="0"/>
        </c:ser>
        <c:ser>
          <c:idx val="14"/>
          <c:order val="5"/>
          <c:tx>
            <c:v>1974</c:v>
          </c:tx>
          <c:spPr>
            <a:ln>
              <a:solidFill>
                <a:schemeClr val="accent4"/>
              </a:solidFill>
            </a:ln>
          </c:spPr>
          <c:marker>
            <c:spPr>
              <a:solidFill>
                <a:schemeClr val="accent4"/>
              </a:solidFill>
              <a:ln>
                <a:solidFill>
                  <a:schemeClr val="accent4"/>
                </a:solidFill>
              </a:ln>
            </c:spPr>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[7]labour!$F$2:$F$13</c:f>
              <c:numCache>
                <c:formatCode>General</c:formatCode>
                <c:ptCount val="12"/>
                <c:pt idx="0">
                  <c:v>0.52706567943096161</c:v>
                </c:pt>
                <c:pt idx="1">
                  <c:v>0.53536795079708099</c:v>
                </c:pt>
                <c:pt idx="2">
                  <c:v>0.60140115022659302</c:v>
                </c:pt>
                <c:pt idx="3">
                  <c:v>0.58134207129478455</c:v>
                </c:pt>
                <c:pt idx="4">
                  <c:v>0.60700348019599915</c:v>
                </c:pt>
                <c:pt idx="5">
                  <c:v>0.59451571106910706</c:v>
                </c:pt>
                <c:pt idx="6">
                  <c:v>0.53703385591506958</c:v>
                </c:pt>
                <c:pt idx="7">
                  <c:v>0.52733123302459717</c:v>
                </c:pt>
                <c:pt idx="8">
                  <c:v>0.49296890199184418</c:v>
                </c:pt>
                <c:pt idx="9">
                  <c:v>0.31283675134181976</c:v>
                </c:pt>
                <c:pt idx="10">
                  <c:v>0.2027604877948761</c:v>
                </c:pt>
                <c:pt idx="11">
                  <c:v>0.14568256959319115</c:v>
                </c:pt>
              </c:numCache>
            </c:numRef>
          </c:val>
          <c:smooth val="0"/>
        </c:ser>
        <c:ser>
          <c:idx val="6"/>
          <c:order val="6"/>
          <c:tx>
            <c:v>1979</c:v>
          </c:tx>
          <c:spPr>
            <a:ln w="38100">
              <a:solidFill>
                <a:schemeClr val="accent3"/>
              </a:solidFill>
            </a:ln>
          </c:spPr>
          <c:marker>
            <c:symbol val="triangle"/>
            <c:size val="9"/>
            <c:spPr>
              <a:solidFill>
                <a:schemeClr val="accent3"/>
              </a:solidFill>
              <a:ln w="12700">
                <a:solidFill>
                  <a:schemeClr val="accent3"/>
                </a:solidFill>
              </a:ln>
            </c:spPr>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[7]labour!$G$2:$G$13</c:f>
              <c:numCache>
                <c:formatCode>General</c:formatCode>
                <c:ptCount val="12"/>
                <c:pt idx="0">
                  <c:v>0.49127164483070374</c:v>
                </c:pt>
                <c:pt idx="1">
                  <c:v>0.51272004842758179</c:v>
                </c:pt>
                <c:pt idx="2">
                  <c:v>0.57123720645904541</c:v>
                </c:pt>
                <c:pt idx="3">
                  <c:v>0.50488483905792236</c:v>
                </c:pt>
                <c:pt idx="4">
                  <c:v>0.51940244436264038</c:v>
                </c:pt>
                <c:pt idx="5">
                  <c:v>0.55270975828170776</c:v>
                </c:pt>
                <c:pt idx="6">
                  <c:v>0.48244333267211914</c:v>
                </c:pt>
                <c:pt idx="7">
                  <c:v>0.44699695706367493</c:v>
                </c:pt>
                <c:pt idx="8">
                  <c:v>0.36986613273620605</c:v>
                </c:pt>
                <c:pt idx="9">
                  <c:v>0.2352227121591568</c:v>
                </c:pt>
                <c:pt idx="10">
                  <c:v>0.1712481826543808</c:v>
                </c:pt>
                <c:pt idx="11">
                  <c:v>0.13162969052791595</c:v>
                </c:pt>
              </c:numCache>
            </c:numRef>
          </c:val>
          <c:smooth val="0"/>
          <c:extLst xmlns:c15="http://schemas.microsoft.com/office/drawing/2012/chart" xmlns:c16r2="http://schemas.microsoft.com/office/drawing/2015/06/chart">
            <c:ext xmlns:c16="http://schemas.microsoft.com/office/drawing/2014/chart" uri="{C3380CC4-5D6E-409C-BE32-E72D297353CC}">
              <c16:uniqueId val="{00000005-F703-4C6F-8200-245D4BB88F2C}"/>
            </c:ext>
          </c:extLst>
        </c:ser>
        <c:ser>
          <c:idx val="0"/>
          <c:order val="7"/>
          <c:tx>
            <c:v>1983</c:v>
          </c:tx>
          <c:spPr>
            <a:ln w="38100">
              <a:solidFill>
                <a:srgbClr val="FFFF00"/>
              </a:solidFill>
            </a:ln>
          </c:spPr>
          <c:marker>
            <c:symbol val="circle"/>
            <c:size val="6"/>
            <c:spPr>
              <a:solidFill>
                <a:srgbClr val="FFFF00"/>
              </a:solidFill>
              <a:ln>
                <a:solidFill>
                  <a:srgbClr val="FFFF00"/>
                </a:solidFill>
              </a:ln>
            </c:spPr>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[7]labour!$H$2:$H$13</c:f>
              <c:numCache>
                <c:formatCode>General</c:formatCode>
                <c:ptCount val="12"/>
                <c:pt idx="0">
                  <c:v>0.54733580350875854</c:v>
                </c:pt>
                <c:pt idx="1">
                  <c:v>0.60162335634231567</c:v>
                </c:pt>
                <c:pt idx="2">
                  <c:v>0.57814282178878784</c:v>
                </c:pt>
                <c:pt idx="3">
                  <c:v>0.50177234411239624</c:v>
                </c:pt>
                <c:pt idx="4">
                  <c:v>0.40120252966880798</c:v>
                </c:pt>
                <c:pt idx="5">
                  <c:v>0.40872311592102051</c:v>
                </c:pt>
                <c:pt idx="6">
                  <c:v>0.30592727661132813</c:v>
                </c:pt>
                <c:pt idx="7">
                  <c:v>0.275215744972229</c:v>
                </c:pt>
                <c:pt idx="8">
                  <c:v>0.24920067191123962</c:v>
                </c:pt>
                <c:pt idx="9">
                  <c:v>0.17572838068008423</c:v>
                </c:pt>
                <c:pt idx="10">
                  <c:v>0.10164974629878998</c:v>
                </c:pt>
                <c:pt idx="11">
                  <c:v>7.8193917870521545E-2</c:v>
                </c:pt>
              </c:numCache>
            </c:numRef>
          </c:val>
          <c:smooth val="0"/>
        </c:ser>
        <c:ser>
          <c:idx val="16"/>
          <c:order val="8"/>
          <c:tx>
            <c:v>1987</c:v>
          </c:tx>
          <c:spPr>
            <a:ln>
              <a:solidFill>
                <a:schemeClr val="tx2"/>
              </a:solidFill>
            </a:ln>
          </c:spPr>
          <c:marker>
            <c:symbol val="circle"/>
            <c:size val="8"/>
            <c:spPr>
              <a:solidFill>
                <a:schemeClr val="tx2"/>
              </a:solidFill>
              <a:ln>
                <a:solidFill>
                  <a:schemeClr val="tx2"/>
                </a:solidFill>
              </a:ln>
            </c:spPr>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[7]labour!$I$2:$I$13</c:f>
              <c:numCache>
                <c:formatCode>General</c:formatCode>
                <c:ptCount val="12"/>
                <c:pt idx="0">
                  <c:v>0.59856933355331421</c:v>
                </c:pt>
                <c:pt idx="1">
                  <c:v>0.59697237610816956</c:v>
                </c:pt>
                <c:pt idx="2">
                  <c:v>0.58757320046424866</c:v>
                </c:pt>
                <c:pt idx="3">
                  <c:v>0.52579689025878906</c:v>
                </c:pt>
                <c:pt idx="4">
                  <c:v>0.45446780323982239</c:v>
                </c:pt>
                <c:pt idx="5">
                  <c:v>0.45144625008106232</c:v>
                </c:pt>
                <c:pt idx="6">
                  <c:v>0.32553352415561676</c:v>
                </c:pt>
                <c:pt idx="7">
                  <c:v>0.32097256183624268</c:v>
                </c:pt>
                <c:pt idx="8">
                  <c:v>0.26926127076148987</c:v>
                </c:pt>
                <c:pt idx="9">
                  <c:v>0.16715378314256668</c:v>
                </c:pt>
                <c:pt idx="10">
                  <c:v>0.12781723961234093</c:v>
                </c:pt>
                <c:pt idx="11">
                  <c:v>0.12452864646911621</c:v>
                </c:pt>
              </c:numCache>
            </c:numRef>
          </c:val>
          <c:smooth val="0"/>
        </c:ser>
        <c:ser>
          <c:idx val="17"/>
          <c:order val="9"/>
          <c:tx>
            <c:v>1992</c:v>
          </c:tx>
          <c:spPr>
            <a:ln>
              <a:solidFill>
                <a:srgbClr val="7030A0"/>
              </a:solidFill>
            </a:ln>
          </c:spPr>
          <c:marker>
            <c:symbol val="circle"/>
            <c:size val="8"/>
            <c:spPr>
              <a:solidFill>
                <a:srgbClr val="7030A0"/>
              </a:solidFill>
              <a:ln>
                <a:solidFill>
                  <a:srgbClr val="7030A0"/>
                </a:solidFill>
              </a:ln>
            </c:spPr>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[7]labour!$J$2:$J$13</c:f>
              <c:numCache>
                <c:formatCode>General</c:formatCode>
                <c:ptCount val="12"/>
                <c:pt idx="0">
                  <c:v>0.64962419867515564</c:v>
                </c:pt>
                <c:pt idx="1">
                  <c:v>0.6329481303691864</c:v>
                </c:pt>
                <c:pt idx="2">
                  <c:v>0.60534518957138062</c:v>
                </c:pt>
                <c:pt idx="3">
                  <c:v>0.50149397552013397</c:v>
                </c:pt>
                <c:pt idx="4">
                  <c:v>0.51914787292480469</c:v>
                </c:pt>
                <c:pt idx="5">
                  <c:v>0.46753609180450439</c:v>
                </c:pt>
                <c:pt idx="6">
                  <c:v>0.37756538391113281</c:v>
                </c:pt>
                <c:pt idx="7">
                  <c:v>0.36073240637779236</c:v>
                </c:pt>
                <c:pt idx="8">
                  <c:v>0.29107603430747986</c:v>
                </c:pt>
                <c:pt idx="9">
                  <c:v>0.23755835741758347</c:v>
                </c:pt>
                <c:pt idx="10">
                  <c:v>0.20364532247185707</c:v>
                </c:pt>
                <c:pt idx="11">
                  <c:v>0.20364532247185707</c:v>
                </c:pt>
              </c:numCache>
            </c:numRef>
          </c:val>
          <c:smooth val="0"/>
        </c:ser>
        <c:ser>
          <c:idx val="1"/>
          <c:order val="10"/>
          <c:tx>
            <c:v>1997</c:v>
          </c:tx>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[7]labour!$K$2:$K$13</c:f>
              <c:numCache>
                <c:formatCode>General</c:formatCode>
                <c:ptCount val="12"/>
                <c:pt idx="0">
                  <c:v>0.76150229573249817</c:v>
                </c:pt>
                <c:pt idx="1">
                  <c:v>0.72585350275039673</c:v>
                </c:pt>
                <c:pt idx="2">
                  <c:v>0.66729813814163208</c:v>
                </c:pt>
                <c:pt idx="3">
                  <c:v>0.61063984036445618</c:v>
                </c:pt>
                <c:pt idx="4">
                  <c:v>0.61083886027336121</c:v>
                </c:pt>
                <c:pt idx="5">
                  <c:v>0.5800589919090271</c:v>
                </c:pt>
                <c:pt idx="6">
                  <c:v>0.59647458791732788</c:v>
                </c:pt>
                <c:pt idx="7">
                  <c:v>0.51903577148914337</c:v>
                </c:pt>
                <c:pt idx="8">
                  <c:v>0.50522647798061371</c:v>
                </c:pt>
                <c:pt idx="9">
                  <c:v>0.40208426117897034</c:v>
                </c:pt>
                <c:pt idx="10">
                  <c:v>0.38711225986480713</c:v>
                </c:pt>
                <c:pt idx="11">
                  <c:v>0.38711225986480713</c:v>
                </c:pt>
              </c:numCache>
            </c:numRef>
          </c:val>
          <c:smooth val="0"/>
        </c:ser>
        <c:ser>
          <c:idx val="2"/>
          <c:order val="11"/>
          <c:tx>
            <c:v>2001</c:v>
          </c:tx>
          <c:spPr>
            <a:ln>
              <a:solidFill>
                <a:schemeClr val="accent2"/>
              </a:solidFill>
            </a:ln>
          </c:spPr>
          <c:marker>
            <c:symbol val="x"/>
            <c:size val="7"/>
            <c:spPr>
              <a:solidFill>
                <a:schemeClr val="accent2"/>
              </a:solidFill>
              <a:ln>
                <a:solidFill>
                  <a:schemeClr val="accent2"/>
                </a:solidFill>
              </a:ln>
            </c:spPr>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[7]labour!$L$2:$L$13</c:f>
              <c:numCache>
                <c:formatCode>General</c:formatCode>
                <c:ptCount val="12"/>
                <c:pt idx="0">
                  <c:v>0.73038241267204285</c:v>
                </c:pt>
                <c:pt idx="1">
                  <c:v>0.6730692982673645</c:v>
                </c:pt>
                <c:pt idx="2">
                  <c:v>0.62072548270225525</c:v>
                </c:pt>
                <c:pt idx="3">
                  <c:v>0.58604511618614197</c:v>
                </c:pt>
                <c:pt idx="4">
                  <c:v>0.56102117896080017</c:v>
                </c:pt>
                <c:pt idx="5">
                  <c:v>0.58002814650535583</c:v>
                </c:pt>
                <c:pt idx="6">
                  <c:v>0.58478438854217529</c:v>
                </c:pt>
                <c:pt idx="7">
                  <c:v>0.55446439981460571</c:v>
                </c:pt>
                <c:pt idx="8">
                  <c:v>0.52132892608642578</c:v>
                </c:pt>
                <c:pt idx="9">
                  <c:v>0.44185523688793182</c:v>
                </c:pt>
                <c:pt idx="10">
                  <c:v>0.41324594616889954</c:v>
                </c:pt>
                <c:pt idx="11">
                  <c:v>0.4084879457950592</c:v>
                </c:pt>
              </c:numCache>
            </c:numRef>
          </c:val>
          <c:smooth val="0"/>
        </c:ser>
        <c:ser>
          <c:idx val="10"/>
          <c:order val="12"/>
          <c:tx>
            <c:v>2005</c:v>
          </c:tx>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[7]labour!$M$2:$M$13</c:f>
              <c:numCache>
                <c:formatCode>General</c:formatCode>
                <c:ptCount val="12"/>
                <c:pt idx="0">
                  <c:v>0.6511993408203125</c:v>
                </c:pt>
                <c:pt idx="1">
                  <c:v>0.6204608678817749</c:v>
                </c:pt>
                <c:pt idx="2">
                  <c:v>0.58431369066238403</c:v>
                </c:pt>
                <c:pt idx="3">
                  <c:v>0.57126158475875854</c:v>
                </c:pt>
                <c:pt idx="4">
                  <c:v>0.56311893463134766</c:v>
                </c:pt>
                <c:pt idx="5">
                  <c:v>0.45760646462440491</c:v>
                </c:pt>
                <c:pt idx="6">
                  <c:v>0.52995610237121582</c:v>
                </c:pt>
                <c:pt idx="7">
                  <c:v>0.51202183961868286</c:v>
                </c:pt>
                <c:pt idx="8">
                  <c:v>0.49958068132400513</c:v>
                </c:pt>
                <c:pt idx="9">
                  <c:v>0.40856108069419861</c:v>
                </c:pt>
                <c:pt idx="10">
                  <c:v>0.39546725153923035</c:v>
                </c:pt>
                <c:pt idx="11">
                  <c:v>0.39584600925445557</c:v>
                </c:pt>
              </c:numCache>
            </c:numRef>
          </c:val>
          <c:smooth val="0"/>
        </c:ser>
        <c:ser>
          <c:idx val="11"/>
          <c:order val="13"/>
          <c:tx>
            <c:v>2010</c:v>
          </c:tx>
          <c:spPr>
            <a:ln>
              <a:solidFill>
                <a:schemeClr val="tx2"/>
              </a:solidFill>
            </a:ln>
          </c:spPr>
          <c:marker>
            <c:symbol val="triangle"/>
            <c:size val="7"/>
            <c:spPr>
              <a:solidFill>
                <a:schemeClr val="tx2"/>
              </a:solidFill>
              <a:ln>
                <a:solidFill>
                  <a:schemeClr val="tx2"/>
                </a:solidFill>
              </a:ln>
            </c:spPr>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[7]labour!$N$2:$N$13</c:f>
              <c:numCache>
                <c:formatCode>General</c:formatCode>
                <c:ptCount val="12"/>
                <c:pt idx="0">
                  <c:v>0.64321747422218323</c:v>
                </c:pt>
                <c:pt idx="1">
                  <c:v>0.53053084015846252</c:v>
                </c:pt>
                <c:pt idx="2">
                  <c:v>0.50546929240226746</c:v>
                </c:pt>
                <c:pt idx="3">
                  <c:v>0.50663569569587708</c:v>
                </c:pt>
                <c:pt idx="4">
                  <c:v>0.48296189308166504</c:v>
                </c:pt>
                <c:pt idx="5">
                  <c:v>0.38707487285137177</c:v>
                </c:pt>
                <c:pt idx="6">
                  <c:v>0.40304973721504211</c:v>
                </c:pt>
                <c:pt idx="7">
                  <c:v>0.39013636112213135</c:v>
                </c:pt>
                <c:pt idx="8">
                  <c:v>0.37647806107997894</c:v>
                </c:pt>
                <c:pt idx="9">
                  <c:v>0.33799052238464355</c:v>
                </c:pt>
                <c:pt idx="10">
                  <c:v>0.26862213015556335</c:v>
                </c:pt>
                <c:pt idx="11">
                  <c:v>0.26439979672431946</c:v>
                </c:pt>
              </c:numCache>
            </c:numRef>
          </c:val>
          <c:smooth val="0"/>
        </c:ser>
        <c:ser>
          <c:idx val="8"/>
          <c:order val="14"/>
          <c:tx>
            <c:v>2015</c:v>
          </c:tx>
          <c:spPr>
            <a:ln>
              <a:solidFill>
                <a:srgbClr val="00B050"/>
              </a:solidFill>
            </a:ln>
          </c:spPr>
          <c:marker>
            <c:symbol val="diamond"/>
            <c:size val="7"/>
            <c:spPr>
              <a:solidFill>
                <a:srgbClr val="00B050"/>
              </a:solidFill>
              <a:ln>
                <a:solidFill>
                  <a:srgbClr val="00B050"/>
                </a:solidFill>
              </a:ln>
            </c:spPr>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[7]labour!$O$2:$O$13</c:f>
              <c:numCache>
                <c:formatCode>General</c:formatCode>
                <c:ptCount val="12"/>
                <c:pt idx="0">
                  <c:v>0.64392024278640747</c:v>
                </c:pt>
                <c:pt idx="1">
                  <c:v>0.5831180214881897</c:v>
                </c:pt>
                <c:pt idx="2">
                  <c:v>0.50084120035171509</c:v>
                </c:pt>
                <c:pt idx="3">
                  <c:v>0.44608312845230103</c:v>
                </c:pt>
                <c:pt idx="4">
                  <c:v>0.43236821889877319</c:v>
                </c:pt>
                <c:pt idx="5">
                  <c:v>0.43238627910614014</c:v>
                </c:pt>
                <c:pt idx="6">
                  <c:v>0.42405202984809875</c:v>
                </c:pt>
                <c:pt idx="7">
                  <c:v>0.42587050795555115</c:v>
                </c:pt>
                <c:pt idx="8">
                  <c:v>0.41765987873077393</c:v>
                </c:pt>
                <c:pt idx="9">
                  <c:v>0.31832322478294373</c:v>
                </c:pt>
                <c:pt idx="10">
                  <c:v>0.30085545778274536</c:v>
                </c:pt>
                <c:pt idx="11">
                  <c:v>0.29721537232398987</c:v>
                </c:pt>
              </c:numCache>
            </c:numRef>
          </c:val>
          <c:smooth val="0"/>
        </c:ser>
        <c:ser>
          <c:idx val="9"/>
          <c:order val="15"/>
          <c:tx>
            <c:v>2017</c:v>
          </c:tx>
          <c:spPr>
            <a:ln>
              <a:solidFill>
                <a:schemeClr val="accent6"/>
              </a:solidFill>
            </a:ln>
          </c:spPr>
          <c:marker>
            <c:spPr>
              <a:solidFill>
                <a:schemeClr val="accent6"/>
              </a:solidFill>
              <a:ln>
                <a:solidFill>
                  <a:schemeClr val="accent6"/>
                </a:solidFill>
              </a:ln>
            </c:spPr>
          </c:marker>
          <c:cat>
            <c:strRef>
              <c:f>[8]T19787!$C$18:$C$29</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extLst xmlns:c15="http://schemas.microsoft.com/office/drawing/2012/chart"/>
            </c:strRef>
          </c:cat>
          <c:val>
            <c:numRef>
              <c:f>[7]labour!$Q$2:$Q$13</c:f>
              <c:numCache>
                <c:formatCode>General</c:formatCode>
                <c:ptCount val="12"/>
                <c:pt idx="0">
                  <c:v>0.57116031646728516</c:v>
                </c:pt>
                <c:pt idx="1">
                  <c:v>0.64559715986251831</c:v>
                </c:pt>
                <c:pt idx="2">
                  <c:v>0.41753759980201721</c:v>
                </c:pt>
                <c:pt idx="3">
                  <c:v>0.39058598875999451</c:v>
                </c:pt>
                <c:pt idx="4">
                  <c:v>0.49807837605476379</c:v>
                </c:pt>
                <c:pt idx="5">
                  <c:v>0.49766713380813599</c:v>
                </c:pt>
                <c:pt idx="6">
                  <c:v>0.49865895509719849</c:v>
                </c:pt>
                <c:pt idx="7">
                  <c:v>0.49795413017272949</c:v>
                </c:pt>
                <c:pt idx="8">
                  <c:v>0.42631110548973083</c:v>
                </c:pt>
                <c:pt idx="9">
                  <c:v>0.37524712085723877</c:v>
                </c:pt>
                <c:pt idx="10">
                  <c:v>0.35273867845535278</c:v>
                </c:pt>
                <c:pt idx="11">
                  <c:v>0.34596151113510132</c:v>
                </c:pt>
              </c:numCache>
            </c:numRef>
          </c:val>
          <c:smooth val="0"/>
        </c:ser>
        <c:dLbls>
          <c:showLegendKey val="0"/>
          <c:showVal val="0"/>
          <c:showCatName val="0"/>
          <c:showSerName val="0"/>
          <c:showPercent val="0"/>
          <c:showBubbleSize val="0"/>
        </c:dLbls>
        <c:marker val="1"/>
        <c:smooth val="0"/>
        <c:axId val="497577808"/>
        <c:axId val="497578200"/>
        <c:extLst/>
      </c:lineChart>
      <c:catAx>
        <c:axId val="49757780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97578200"/>
        <c:crossesAt val="0"/>
        <c:auto val="1"/>
        <c:lblAlgn val="ctr"/>
        <c:lblOffset val="100"/>
        <c:tickLblSkip val="1"/>
        <c:tickMarkSkip val="1"/>
        <c:noMultiLvlLbl val="0"/>
      </c:catAx>
      <c:valAx>
        <c:axId val="497578200"/>
        <c:scaling>
          <c:orientation val="minMax"/>
          <c:max val="0.9"/>
          <c:min val="0"/>
        </c:scaling>
        <c:delete val="0"/>
        <c:axPos val="l"/>
        <c:majorGridlines>
          <c:spPr>
            <a:ln w="3175">
              <a:solidFill>
                <a:srgbClr val="000000"/>
              </a:solidFill>
              <a:prstDash val="solid"/>
            </a:ln>
          </c:spPr>
        </c:majorGridlines>
        <c:title>
          <c:tx>
            <c:rich>
              <a:bodyPr rot="-5400000" vert="horz"/>
              <a:lstStyle/>
              <a:p>
                <a:pPr>
                  <a:defRPr/>
                </a:pPr>
                <a:r>
                  <a:rPr lang="fr-FR" sz="1400"/>
                  <a:t>%</a:t>
                </a:r>
                <a:r>
                  <a:rPr lang="fr-FR" sz="1400" baseline="0"/>
                  <a:t> vote for labour vs. conservative by income decile </a:t>
                </a:r>
                <a:endParaRPr lang="fr-FR" sz="1400"/>
              </a:p>
            </c:rich>
          </c:tx>
          <c:layout>
            <c:manualLayout>
              <c:xMode val="edge"/>
              <c:yMode val="edge"/>
              <c:x val="6.2684665473298953E-3"/>
              <c:y val="5.610602292629353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97577808"/>
        <c:crosses val="autoZero"/>
        <c:crossBetween val="midCat"/>
        <c:majorUnit val="0.1"/>
        <c:minorUnit val="0.1"/>
      </c:valAx>
      <c:spPr>
        <a:solidFill>
          <a:srgbClr val="FFFFFF"/>
        </a:solidFill>
        <a:ln w="3175">
          <a:solidFill>
            <a:srgbClr val="000000"/>
          </a:solidFill>
          <a:prstDash val="solid"/>
        </a:ln>
      </c:spPr>
    </c:plotArea>
    <c:legend>
      <c:legendPos val="l"/>
      <c:layout>
        <c:manualLayout>
          <c:xMode val="edge"/>
          <c:yMode val="edge"/>
          <c:x val="0.61707169385408334"/>
          <c:y val="7.0347990665916044E-2"/>
          <c:w val="0.33703257604652076"/>
          <c:h val="0.2443243331504095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High-income vote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before and after controls</a:t>
            </a:r>
            <a:endParaRPr lang="fr-FR" sz="1600" b="0" baseline="0">
              <a:latin typeface="Arial" panose="020B0604020202020204" pitchFamily="34" charset="0"/>
              <a:cs typeface="Arial" panose="020B0604020202020204" pitchFamily="34" charset="0"/>
            </a:endParaRPr>
          </a:p>
        </c:rich>
      </c:tx>
      <c:layout>
        <c:manualLayout>
          <c:xMode val="edge"/>
          <c:yMode val="edge"/>
          <c:x val="0.27644378864161179"/>
          <c:y val="4.4979915399614287E-3"/>
        </c:manualLayout>
      </c:layout>
      <c:overlay val="0"/>
      <c:spPr>
        <a:noFill/>
        <a:ln w="25400">
          <a:noFill/>
        </a:ln>
      </c:spPr>
    </c:title>
    <c:autoTitleDeleted val="0"/>
    <c:plotArea>
      <c:layout>
        <c:manualLayout>
          <c:layoutTarget val="inner"/>
          <c:xMode val="edge"/>
          <c:yMode val="edge"/>
          <c:x val="7.9314057988160491E-2"/>
          <c:y val="8.8470800080977699E-2"/>
          <c:w val="0.881790953490451"/>
          <c:h val="0.69671472053814654"/>
        </c:manualLayout>
      </c:layout>
      <c:lineChart>
        <c:grouping val="standard"/>
        <c:varyColors val="0"/>
        <c:ser>
          <c:idx val="1"/>
          <c:order val="0"/>
          <c:tx>
            <c:v>Difference between (% voting labour among top 10% income voters) and (% voting labour among bottom 90% voters)</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'TUK1'!$AF$11:$AF$81</c:f>
              <c:numCache>
                <c:formatCode>0%</c:formatCode>
                <c:ptCount val="71"/>
                <c:pt idx="5">
                  <c:v>-0.30474617941109022</c:v>
                </c:pt>
                <c:pt idx="9">
                  <c:v>-0.39192953988066603</c:v>
                </c:pt>
                <c:pt idx="14">
                  <c:v>-0.42100489392034884</c:v>
                </c:pt>
                <c:pt idx="16">
                  <c:v>-0.40993900001661904</c:v>
                </c:pt>
                <c:pt idx="20">
                  <c:v>-0.24473911505797508</c:v>
                </c:pt>
                <c:pt idx="24">
                  <c:v>-0.26234099779820269</c:v>
                </c:pt>
                <c:pt idx="29">
                  <c:v>-0.27325428723139894</c:v>
                </c:pt>
                <c:pt idx="33">
                  <c:v>-0.28129074347295907</c:v>
                </c:pt>
                <c:pt idx="37">
                  <c:v>-0.31263356690690591</c:v>
                </c:pt>
                <c:pt idx="42">
                  <c:v>-0.27690980980105578</c:v>
                </c:pt>
                <c:pt idx="47">
                  <c:v>-0.2419685802509205</c:v>
                </c:pt>
                <c:pt idx="51">
                  <c:v>-0.19595328600787509</c:v>
                </c:pt>
                <c:pt idx="55">
                  <c:v>-0.18193626221140768</c:v>
                </c:pt>
                <c:pt idx="60">
                  <c:v>-0.15737375436925069</c:v>
                </c:pt>
                <c:pt idx="65">
                  <c:v>-0.21137795630775305</c:v>
                </c:pt>
                <c:pt idx="67">
                  <c:v>-0.18742062813709065</c:v>
                </c:pt>
              </c:numCache>
            </c:numRef>
          </c:val>
          <c:smooth val="0"/>
        </c:ser>
        <c:ser>
          <c:idx val="2"/>
          <c:order val="2"/>
          <c:tx>
            <c:v>After controls for age, sex, education,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'TUK1'!$AG$11:$AG$81</c:f>
              <c:numCache>
                <c:formatCode>0%</c:formatCode>
                <c:ptCount val="71"/>
                <c:pt idx="5">
                  <c:v>-0.20392825578793672</c:v>
                </c:pt>
                <c:pt idx="9">
                  <c:v>-0.25272831833767129</c:v>
                </c:pt>
                <c:pt idx="14">
                  <c:v>-0.32202331607698398</c:v>
                </c:pt>
                <c:pt idx="16">
                  <c:v>-0.31507222552319125</c:v>
                </c:pt>
                <c:pt idx="20">
                  <c:v>-0.16310011890992876</c:v>
                </c:pt>
                <c:pt idx="24">
                  <c:v>-0.18754236645473416</c:v>
                </c:pt>
                <c:pt idx="29">
                  <c:v>-0.19322845239877859</c:v>
                </c:pt>
                <c:pt idx="33">
                  <c:v>-0.21924329138666804</c:v>
                </c:pt>
                <c:pt idx="37">
                  <c:v>-0.26558084330996246</c:v>
                </c:pt>
                <c:pt idx="42">
                  <c:v>-0.21938608425570832</c:v>
                </c:pt>
                <c:pt idx="47">
                  <c:v>-0.21729761700357492</c:v>
                </c:pt>
                <c:pt idx="51">
                  <c:v>-0.17508735754063776</c:v>
                </c:pt>
                <c:pt idx="55">
                  <c:v>-0.17199382877768918</c:v>
                </c:pt>
                <c:pt idx="60">
                  <c:v>-0.13917768127420055</c:v>
                </c:pt>
                <c:pt idx="65">
                  <c:v>-0.21270316398843431</c:v>
                </c:pt>
                <c:pt idx="67">
                  <c:v>-0.20983152937973992</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97578984"/>
        <c:axId val="497579376"/>
        <c:extLst>
          <c:ext xmlns:c15="http://schemas.microsoft.com/office/drawing/2012/chart" uri="{02D57815-91ED-43cb-92C2-25804820EDAC}">
            <c15:filteredLineSeries>
              <c15:ser>
                <c:idx val="4"/>
                <c:order val="3"/>
                <c:tx>
                  <c:v>After controls for age, sex, income, ethnic group, home ownership</c:v>
                </c:tx>
                <c:val>
                  <c:numRef>
                    <c:extLst>
                      <c:ext uri="{02D57815-91ED-43cb-92C2-25804820EDAC}">
                        <c15:formulaRef>
                          <c15:sqref>'TUK1'!$AH$11:$AH$81</c15:sqref>
                        </c15:formulaRef>
                      </c:ext>
                    </c:extLst>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15:ser>
            </c15:filteredLineSeries>
          </c:ext>
        </c:extLst>
      </c:lineChart>
      <c:catAx>
        <c:axId val="49757898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579376"/>
        <c:crossesAt val="0"/>
        <c:auto val="1"/>
        <c:lblAlgn val="ctr"/>
        <c:lblOffset val="100"/>
        <c:tickLblSkip val="5"/>
        <c:tickMarkSkip val="5"/>
        <c:noMultiLvlLbl val="0"/>
      </c:catAx>
      <c:valAx>
        <c:axId val="497579376"/>
        <c:scaling>
          <c:orientation val="minMax"/>
          <c:max val="0.1"/>
          <c:min val="-0.4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57898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21145456776166752"/>
          <c:y val="0.11593378297266292"/>
          <c:w val="0.57560588732752316"/>
          <c:h val="0.2383230512965311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High-income vote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before and after controls</a:t>
            </a:r>
            <a:endParaRPr lang="fr-FR" sz="1600" b="0" baseline="0">
              <a:latin typeface="Arial" panose="020B0604020202020204" pitchFamily="34" charset="0"/>
              <a:cs typeface="Arial" panose="020B0604020202020204" pitchFamily="34" charset="0"/>
            </a:endParaRPr>
          </a:p>
        </c:rich>
      </c:tx>
      <c:layout>
        <c:manualLayout>
          <c:xMode val="edge"/>
          <c:yMode val="edge"/>
          <c:x val="0.27644378864161179"/>
          <c:y val="4.4979915399614287E-3"/>
        </c:manualLayout>
      </c:layout>
      <c:overlay val="0"/>
      <c:spPr>
        <a:noFill/>
        <a:ln w="25400">
          <a:noFill/>
        </a:ln>
      </c:spPr>
    </c:title>
    <c:autoTitleDeleted val="0"/>
    <c:plotArea>
      <c:layout>
        <c:manualLayout>
          <c:layoutTarget val="inner"/>
          <c:xMode val="edge"/>
          <c:yMode val="edge"/>
          <c:x val="7.9314057988160491E-2"/>
          <c:y val="8.8470800080977699E-2"/>
          <c:w val="0.881790953490451"/>
          <c:h val="0.69671472053814654"/>
        </c:manualLayout>
      </c:layout>
      <c:lineChart>
        <c:grouping val="standard"/>
        <c:varyColors val="0"/>
        <c:ser>
          <c:idx val="1"/>
          <c:order val="0"/>
          <c:tx>
            <c:v>Difference between (% voting labour among top 10% income voters) and (% voting labour among bottom 90% voters)</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'TUK1'!$AF$11:$AF$81</c:f>
              <c:numCache>
                <c:formatCode>0%</c:formatCode>
                <c:ptCount val="71"/>
                <c:pt idx="5">
                  <c:v>-0.30474617941109022</c:v>
                </c:pt>
                <c:pt idx="9">
                  <c:v>-0.39192953988066603</c:v>
                </c:pt>
                <c:pt idx="14">
                  <c:v>-0.42100489392034884</c:v>
                </c:pt>
                <c:pt idx="16">
                  <c:v>-0.40993900001661904</c:v>
                </c:pt>
                <c:pt idx="20">
                  <c:v>-0.24473911505797508</c:v>
                </c:pt>
                <c:pt idx="24">
                  <c:v>-0.26234099779820269</c:v>
                </c:pt>
                <c:pt idx="29">
                  <c:v>-0.27325428723139894</c:v>
                </c:pt>
                <c:pt idx="33">
                  <c:v>-0.28129074347295907</c:v>
                </c:pt>
                <c:pt idx="37">
                  <c:v>-0.31263356690690591</c:v>
                </c:pt>
                <c:pt idx="42">
                  <c:v>-0.27690980980105578</c:v>
                </c:pt>
                <c:pt idx="47">
                  <c:v>-0.2419685802509205</c:v>
                </c:pt>
                <c:pt idx="51">
                  <c:v>-0.19595328600787509</c:v>
                </c:pt>
                <c:pt idx="55">
                  <c:v>-0.18193626221140768</c:v>
                </c:pt>
                <c:pt idx="60">
                  <c:v>-0.15737375436925069</c:v>
                </c:pt>
                <c:pt idx="65">
                  <c:v>-0.21137795630775305</c:v>
                </c:pt>
                <c:pt idx="67">
                  <c:v>-0.18742062813709065</c:v>
                </c:pt>
              </c:numCache>
            </c:numRef>
          </c:val>
          <c:smooth val="0"/>
        </c:ser>
        <c:ser>
          <c:idx val="2"/>
          <c:order val="2"/>
          <c:tx>
            <c:v>After controls for age, sex, education,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'TUK1'!$AG$11:$AG$81</c:f>
              <c:numCache>
                <c:formatCode>0%</c:formatCode>
                <c:ptCount val="71"/>
                <c:pt idx="5">
                  <c:v>-0.20392825578793672</c:v>
                </c:pt>
                <c:pt idx="9">
                  <c:v>-0.25272831833767129</c:v>
                </c:pt>
                <c:pt idx="14">
                  <c:v>-0.32202331607698398</c:v>
                </c:pt>
                <c:pt idx="16">
                  <c:v>-0.31507222552319125</c:v>
                </c:pt>
                <c:pt idx="20">
                  <c:v>-0.16310011890992876</c:v>
                </c:pt>
                <c:pt idx="24">
                  <c:v>-0.18754236645473416</c:v>
                </c:pt>
                <c:pt idx="29">
                  <c:v>-0.19322845239877859</c:v>
                </c:pt>
                <c:pt idx="33">
                  <c:v>-0.21924329138666804</c:v>
                </c:pt>
                <c:pt idx="37">
                  <c:v>-0.26558084330996246</c:v>
                </c:pt>
                <c:pt idx="42">
                  <c:v>-0.21938608425570832</c:v>
                </c:pt>
                <c:pt idx="47">
                  <c:v>-0.21729761700357492</c:v>
                </c:pt>
                <c:pt idx="51">
                  <c:v>-0.17508735754063776</c:v>
                </c:pt>
                <c:pt idx="55">
                  <c:v>-0.17199382877768918</c:v>
                </c:pt>
                <c:pt idx="60">
                  <c:v>-0.13917768127420055</c:v>
                </c:pt>
                <c:pt idx="65">
                  <c:v>-0.21270316398843431</c:v>
                </c:pt>
                <c:pt idx="67">
                  <c:v>-0.20983152937973992</c:v>
                </c:pt>
              </c:numCache>
            </c:numRef>
          </c:val>
          <c:smooth val="0"/>
        </c:ser>
        <c:ser>
          <c:idx val="4"/>
          <c:order val="3"/>
          <c:tx>
            <c:v>After controls for age, sex, income, ethnic group, wealth</c:v>
          </c:tx>
          <c:spPr>
            <a:ln>
              <a:solidFill>
                <a:schemeClr val="accent6"/>
              </a:solidFill>
            </a:ln>
          </c:spPr>
          <c:marker>
            <c:spPr>
              <a:solidFill>
                <a:schemeClr val="accent6"/>
              </a:solidFill>
              <a:ln>
                <a:solidFill>
                  <a:schemeClr val="accent6"/>
                </a:solidFill>
              </a:ln>
            </c:spPr>
          </c:marker>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639568928"/>
        <c:axId val="639569320"/>
      </c:lineChart>
      <c:catAx>
        <c:axId val="63956892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69320"/>
        <c:crossesAt val="0"/>
        <c:auto val="1"/>
        <c:lblAlgn val="ctr"/>
        <c:lblOffset val="100"/>
        <c:tickLblSkip val="5"/>
        <c:tickMarkSkip val="5"/>
        <c:noMultiLvlLbl val="0"/>
      </c:catAx>
      <c:valAx>
        <c:axId val="639569320"/>
        <c:scaling>
          <c:orientation val="minMax"/>
          <c:max val="0.14000000000000001"/>
          <c:min val="-0.4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68928"/>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12659090610334811"/>
          <c:y val="9.5636083378616912E-2"/>
          <c:w val="0.79819909823459056"/>
          <c:h val="0.2518548510258951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university graduates) and (% voting labour among non-university graduates)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639570104"/>
        <c:axId val="639570496"/>
        <c:extLst>
          <c:ext xmlns:c15="http://schemas.microsoft.com/office/drawing/2012/chart" uri="{02D57815-91ED-43cb-92C2-25804820EDAC}">
            <c15:filteredLineSeries>
              <c15:ser>
                <c:idx val="2"/>
                <c:order val="2"/>
                <c:tx>
                  <c:v>Difference between (% voting labour among home owners) and (% voting labour among home renters)</c:v>
                </c:tx>
                <c:val>
                  <c:numRef>
                    <c:extLst>
                      <c:ext uri="{02D57815-91ED-43cb-92C2-25804820EDAC}">
                        <c15:formulaRef>
                          <c15:sqref>'TUK1'!$AJ$11:$AJ$81</c15:sqref>
                        </c15:formulaRef>
                      </c:ext>
                    </c:extLst>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numRef>
                </c:val>
                <c:smooth val="0"/>
              </c15:ser>
            </c15:filteredLineSeries>
          </c:ext>
        </c:extLst>
      </c:lineChart>
      <c:catAx>
        <c:axId val="63957010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70496"/>
        <c:crossesAt val="0"/>
        <c:auto val="1"/>
        <c:lblAlgn val="ctr"/>
        <c:lblOffset val="100"/>
        <c:tickLblSkip val="5"/>
        <c:tickMarkSkip val="5"/>
        <c:noMultiLvlLbl val="0"/>
      </c:catAx>
      <c:valAx>
        <c:axId val="639570496"/>
        <c:scaling>
          <c:orientation val="minMax"/>
          <c:max val="0.16000000000000003"/>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7010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7423571218873102"/>
          <c:h val="0.1832528883821863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university graduates) and (% voting labour among non-university graduates)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'TUK1'!$S$11:$S$81</c:f>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639571280"/>
        <c:axId val="639571672"/>
        <c:extLst>
          <c:ext xmlns:c15="http://schemas.microsoft.com/office/drawing/2012/chart" uri="{02D57815-91ED-43cb-92C2-25804820EDAC}">
            <c15:filteredLineSeries>
              <c15:ser>
                <c:idx val="2"/>
                <c:order val="2"/>
                <c:tx>
                  <c:v>Difference between (% voting labour among home owners) and (% voting labour among home renters) (after controls)</c:v>
                </c:tx>
                <c:val>
                  <c:numRef>
                    <c:extLst>
                      <c:ext uri="{02D57815-91ED-43cb-92C2-25804820EDAC}">
                        <c15:formulaRef>
                          <c15:sqref>'TUK1'!$AM$11:$AM$81</c15:sqref>
                        </c15:formulaRef>
                      </c:ext>
                    </c:extLst>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numRef>
                </c:val>
                <c:smooth val="0"/>
              </c15:ser>
            </c15:filteredLineSeries>
          </c:ext>
        </c:extLst>
      </c:lineChart>
      <c:catAx>
        <c:axId val="63957128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71672"/>
        <c:crossesAt val="0"/>
        <c:auto val="1"/>
        <c:lblAlgn val="ctr"/>
        <c:lblOffset val="100"/>
        <c:tickLblSkip val="5"/>
        <c:tickMarkSkip val="5"/>
        <c:noMultiLvlLbl val="0"/>
      </c:catAx>
      <c:valAx>
        <c:axId val="639571672"/>
        <c:scaling>
          <c:orientation val="minMax"/>
          <c:max val="0.16000000000000003"/>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7128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7423571218873102"/>
          <c:h val="0.1832528883821863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251040"/>
        <c:axId val="583251432"/>
        <c:extLst>
          <c:ext xmlns:c15="http://schemas.microsoft.com/office/drawing/2012/chart" uri="{02D57815-91ED-43cb-92C2-25804820EDAC}">
            <c15:filteredLineSeries>
              <c15:ser>
                <c:idx val="2"/>
                <c:order val="2"/>
                <c:tx>
                  <c:v>Difference between (% voting labour among home owners) and (% voting labour among home renters)</c:v>
                </c:tx>
                <c:val>
                  <c:numRef>
                    <c:extLst>
                      <c:ext uri="{02D57815-91ED-43cb-92C2-25804820EDAC}">
                        <c15:formulaRef>
                          <c15:sqref>'TUK1'!$AJ$11:$AJ$81</c15:sqref>
                        </c15:formulaRef>
                      </c:ext>
                    </c:extLst>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numRef>
                </c:val>
                <c:smooth val="0"/>
              </c15:ser>
            </c15:filteredLineSeries>
          </c:ext>
        </c:extLst>
      </c:lineChart>
      <c:catAx>
        <c:axId val="58325104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1432"/>
        <c:crossesAt val="0"/>
        <c:auto val="1"/>
        <c:lblAlgn val="ctr"/>
        <c:lblOffset val="100"/>
        <c:tickLblSkip val="5"/>
        <c:tickMarkSkip val="5"/>
        <c:noMultiLvlLbl val="0"/>
      </c:catAx>
      <c:valAx>
        <c:axId val="583251432"/>
        <c:scaling>
          <c:orientation val="minMax"/>
          <c:max val="0.2"/>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104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7423571218873102"/>
          <c:h val="0.1832528883821863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btw (% left vote among top 10% education voters) and (% left vote among bottom 90% education voters) (after controls)</c:v>
          </c:tx>
          <c:spPr>
            <a:ln w="41275">
              <a:solidFill>
                <a:schemeClr val="accent2"/>
              </a:solidFill>
            </a:ln>
          </c:spPr>
          <c:marker>
            <c:symbol val="triangle"/>
            <c:size val="10"/>
            <c:spPr>
              <a:solidFill>
                <a:schemeClr val="accent2"/>
              </a:solidFill>
              <a:ln w="12700">
                <a:solidFill>
                  <a:schemeClr val="accent2"/>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[6]TUS1!$AF$6:$AF$81</c:f>
              <c:numCache>
                <c:formatCode>0%</c:formatCode>
                <c:ptCount val="76"/>
                <c:pt idx="11">
                  <c:v>-0.13876086235211549</c:v>
                </c:pt>
                <c:pt idx="13">
                  <c:v>-9.6557522577120108E-2</c:v>
                </c:pt>
                <c:pt idx="17">
                  <c:v>-9.686558244341284E-2</c:v>
                </c:pt>
                <c:pt idx="20">
                  <c:v>-1.8502208520412809E-2</c:v>
                </c:pt>
                <c:pt idx="22">
                  <c:v>5.7591921651700267E-3</c:v>
                </c:pt>
                <c:pt idx="28">
                  <c:v>2.7748432753021812E-2</c:v>
                </c:pt>
                <c:pt idx="29">
                  <c:v>5.1504321073816757E-2</c:v>
                </c:pt>
                <c:pt idx="33">
                  <c:v>3.1888356471467247E-2</c:v>
                </c:pt>
                <c:pt idx="41">
                  <c:v>4.4010014386666893E-2</c:v>
                </c:pt>
                <c:pt idx="43">
                  <c:v>4.2235200623403323E-2</c:v>
                </c:pt>
                <c:pt idx="48">
                  <c:v>0.1076763564376997</c:v>
                </c:pt>
                <c:pt idx="50">
                  <c:v>9.8539006220540334E-2</c:v>
                </c:pt>
                <c:pt idx="57">
                  <c:v>9.11220017549558E-2</c:v>
                </c:pt>
                <c:pt idx="62">
                  <c:v>0.11331627378032674</c:v>
                </c:pt>
                <c:pt idx="67">
                  <c:v>0.13102452681268975</c:v>
                </c:pt>
                <c:pt idx="72">
                  <c:v>0.14447038767614431</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[6]TUS1!$S$6:$S$81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Ref>
              <c:f>[6]TUS1!$AM$6:$AM$81</c:f>
              <c:numCache>
                <c:formatCode>0%</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[6]TUS1!$A$6:$A$81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[6]TUS1!$DG$6:$DG$81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177210736"/>
        <c:axId val="468297400"/>
      </c:lineChart>
      <c:catAx>
        <c:axId val="17721073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8297400"/>
        <c:crossesAt val="0"/>
        <c:auto val="1"/>
        <c:lblAlgn val="ctr"/>
        <c:lblOffset val="100"/>
        <c:tickLblSkip val="5"/>
        <c:tickMarkSkip val="5"/>
        <c:noMultiLvlLbl val="0"/>
      </c:catAx>
      <c:valAx>
        <c:axId val="468297400"/>
        <c:scaling>
          <c:orientation val="minMax"/>
          <c:max val="0.26"/>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21073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4854679058272958E-2"/>
          <c:y val="9.7891383333510912E-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252216"/>
        <c:axId val="583252608"/>
        <c:extLst>
          <c:ext xmlns:c15="http://schemas.microsoft.com/office/drawing/2012/chart" uri="{02D57815-91ED-43cb-92C2-25804820EDAC}">
            <c15:filteredLineSeries>
              <c15:ser>
                <c:idx val="2"/>
                <c:order val="2"/>
                <c:tx>
                  <c:v>Difference between (% voting labour among home owners) and (% voting labour among home renters) (after controls)</c:v>
                </c:tx>
                <c:val>
                  <c:numRef>
                    <c:extLst>
                      <c:ext uri="{02D57815-91ED-43cb-92C2-25804820EDAC}">
                        <c15:formulaRef>
                          <c15:sqref>'TUK1'!$AM$11:$AM$81</c15:sqref>
                        </c15:formulaRef>
                      </c:ext>
                    </c:extLst>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numRef>
                </c:val>
                <c:smooth val="0"/>
              </c15:ser>
            </c15:filteredLineSeries>
          </c:ext>
        </c:extLst>
      </c:lineChart>
      <c:catAx>
        <c:axId val="58325221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2608"/>
        <c:crossesAt val="0"/>
        <c:auto val="1"/>
        <c:lblAlgn val="ctr"/>
        <c:lblOffset val="100"/>
        <c:tickLblSkip val="5"/>
        <c:tickMarkSkip val="5"/>
        <c:noMultiLvlLbl val="0"/>
      </c:catAx>
      <c:valAx>
        <c:axId val="583252608"/>
        <c:scaling>
          <c:orientation val="minMax"/>
          <c:max val="0.16000000000000003"/>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221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486161915331894E-2"/>
          <c:y val="0.10014668328840491"/>
          <c:w val="0.67423571218873102"/>
          <c:h val="0.1764869885175043"/>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7.9315221126967136E-2"/>
          <c:y val="9.0726100035871712E-2"/>
          <c:w val="0.881790953490451"/>
          <c:h val="0.69897002049304047"/>
        </c:manualLayout>
      </c:layout>
      <c:lineChart>
        <c:grouping val="standard"/>
        <c:varyColors val="0"/>
        <c:ser>
          <c:idx val="1"/>
          <c:order val="0"/>
          <c:tx>
            <c:v>Difference between (% voting labour among university graduates) and (% voting labour among non-university graduates)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2"/>
          <c:order val="2"/>
          <c:tx>
            <c:v>Difference between (% voting labour among top wealth holders) and (% voting labour among bottom wealth holders)</c:v>
          </c:tx>
          <c:spPr>
            <a:ln w="41275"/>
          </c:spPr>
          <c:marker>
            <c:symbol val="triangle"/>
            <c:size val="11"/>
          </c:marker>
          <c:val>
            <c:numRef>
              <c:f>'TUK1'!$AJ$11:$AJ$81</c:f>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253392"/>
        <c:axId val="583253784"/>
        <c:extLst/>
      </c:lineChart>
      <c:catAx>
        <c:axId val="58325339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3784"/>
        <c:crossesAt val="0"/>
        <c:auto val="1"/>
        <c:lblAlgn val="ctr"/>
        <c:lblOffset val="100"/>
        <c:tickLblSkip val="5"/>
        <c:tickMarkSkip val="5"/>
        <c:noMultiLvlLbl val="0"/>
      </c:catAx>
      <c:valAx>
        <c:axId val="583253784"/>
        <c:scaling>
          <c:orientation val="minMax"/>
          <c:max val="0.16000000000000003"/>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339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311442825276532"/>
          <c:h val="0.2373800872996423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university graduates) and (% voting labour among non-university graduates)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'TUK1'!$S$11:$S$81</c:f>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2"/>
          <c:order val="2"/>
          <c:tx>
            <c:v>Difference between (% voting labour among top wealth holders) and (% voting labour among bottom wealth holders (after controls)</c:v>
          </c:tx>
          <c:spPr>
            <a:ln w="41275"/>
          </c:spPr>
          <c:marker>
            <c:symbol val="triangle"/>
            <c:size val="11"/>
          </c:marker>
          <c:val>
            <c:numRef>
              <c:f>'TUK1'!$AM$11:$AM$81</c:f>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254568"/>
        <c:axId val="613501808"/>
        <c:extLst/>
      </c:lineChart>
      <c:catAx>
        <c:axId val="58325456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501808"/>
        <c:crossesAt val="0"/>
        <c:auto val="1"/>
        <c:lblAlgn val="ctr"/>
        <c:lblOffset val="100"/>
        <c:tickLblSkip val="5"/>
        <c:tickMarkSkip val="5"/>
        <c:noMultiLvlLbl val="0"/>
      </c:catAx>
      <c:valAx>
        <c:axId val="613501808"/>
        <c:scaling>
          <c:orientation val="minMax"/>
          <c:max val="0.2"/>
          <c:min val="-0.32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4568"/>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5755518049818429"/>
          <c:h val="0.2373800872996423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2"/>
          <c:order val="2"/>
          <c:tx>
            <c:v>Difference between (% voting labour among top wealth holders) and (% voting labour among bottom wealth holders)</c:v>
          </c:tx>
          <c:spPr>
            <a:ln w="41275"/>
          </c:spPr>
          <c:marker>
            <c:symbol val="triangle"/>
            <c:size val="11"/>
          </c:marker>
          <c:val>
            <c:numRef>
              <c:f>'TUK1'!$AJ$11:$AJ$81</c:f>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613502984"/>
        <c:axId val="613503376"/>
        <c:extLst/>
      </c:lineChart>
      <c:catAx>
        <c:axId val="61350298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503376"/>
        <c:crossesAt val="0"/>
        <c:auto val="1"/>
        <c:lblAlgn val="ctr"/>
        <c:lblOffset val="100"/>
        <c:tickLblSkip val="5"/>
        <c:tickMarkSkip val="5"/>
        <c:noMultiLvlLbl val="0"/>
      </c:catAx>
      <c:valAx>
        <c:axId val="613503376"/>
        <c:scaling>
          <c:orientation val="minMax"/>
          <c:max val="0.24000000000000002"/>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50298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41713676532729E-2"/>
          <c:y val="0.10014668328840491"/>
          <c:w val="0.646434802405329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2"/>
          <c:order val="2"/>
          <c:tx>
            <c:v>Difference between (% voting labour among top wealth holders) and (% voting labour among bottom wealth holders) (after controls)</c:v>
          </c:tx>
          <c:spPr>
            <a:ln w="41275"/>
          </c:spPr>
          <c:marker>
            <c:symbol val="triangle"/>
            <c:size val="11"/>
          </c:marker>
          <c:val>
            <c:numRef>
              <c:f>'TUK1'!$AM$11:$AM$81</c:f>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613504160"/>
        <c:axId val="613504552"/>
        <c:extLst/>
      </c:lineChart>
      <c:catAx>
        <c:axId val="61350416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504552"/>
        <c:crossesAt val="0"/>
        <c:auto val="1"/>
        <c:lblAlgn val="ctr"/>
        <c:lblOffset val="100"/>
        <c:tickLblSkip val="5"/>
        <c:tickMarkSkip val="5"/>
        <c:noMultiLvlLbl val="0"/>
      </c:catAx>
      <c:valAx>
        <c:axId val="613504552"/>
        <c:scaling>
          <c:orientation val="minMax"/>
          <c:max val="0.24000000000000002"/>
          <c:min val="-0.32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50416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3471571891712032E-2"/>
          <c:y val="9.7891383333510912E-2"/>
          <c:w val="0.674235712188731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L</a:t>
            </a:r>
            <a:r>
              <a:rPr lang="fr-FR" sz="1800" baseline="0"/>
              <a:t>abour vote by religion in Britain 1964-2017</a:t>
            </a:r>
            <a:endParaRPr lang="fr-FR" sz="1800"/>
          </a:p>
        </c:rich>
      </c:tx>
      <c:layout>
        <c:manualLayout>
          <c:xMode val="edge"/>
          <c:yMode val="edge"/>
          <c:x val="0.25412431612888425"/>
          <c:y val="6.597017613145538E-6"/>
        </c:manualLayout>
      </c:layout>
      <c:overlay val="0"/>
    </c:title>
    <c:autoTitleDeleted val="0"/>
    <c:plotArea>
      <c:layout>
        <c:manualLayout>
          <c:layoutTarget val="inner"/>
          <c:xMode val="edge"/>
          <c:yMode val="edge"/>
          <c:x val="7.757694137756839E-2"/>
          <c:y val="5.775671090531586E-2"/>
          <c:w val="0.92242305862243157"/>
          <c:h val="0.74729606969303353"/>
        </c:manualLayout>
      </c:layout>
      <c:barChart>
        <c:barDir val="col"/>
        <c:grouping val="clustered"/>
        <c:varyColors val="0"/>
        <c:ser>
          <c:idx val="0"/>
          <c:order val="0"/>
          <c:tx>
            <c:v>Christians</c:v>
          </c:tx>
          <c:spPr>
            <a:solidFill>
              <a:srgbClr val="00B050"/>
            </a:solidFill>
            <a:ln>
              <a:solidFill>
                <a:srgbClr val="00B050"/>
              </a:solidFill>
            </a:ln>
          </c:spPr>
          <c:invertIfNegative val="0"/>
          <c:cat>
            <c:numRef>
              <c:extLst>
                <c:ext xmlns:c15="http://schemas.microsoft.com/office/drawing/2012/chart" uri="{02D57815-91ED-43cb-92C2-25804820EDAC}">
                  <c15:fullRef>
                    <c15:sqref>[9]religionlabcorr!$A$2:$A$18</c15:sqref>
                  </c15:fullRef>
                </c:ext>
              </c:extLst>
              <c:f>([9]religionlabcorr!$A$4,[9]religionlabcorr!$A$8,[9]religionlabcorr!$A$12,[9]religionlabcorr!$A$15,[9]religionlabcorr!$A$18)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[9]religionlabcorr!$C$2:$C$18</c15:sqref>
                  </c15:fullRef>
                </c:ext>
              </c:extLst>
              <c:f>([9]religionlabcorr!$C$4,[9]religionlabcorr!$C$8,[9]religionlabcorr!$C$12,[9]religionlabcorr!$C$15,[9]religionlabcorr!$C$18)</c:f>
              <c:numCache>
                <c:formatCode>General</c:formatCode>
                <c:ptCount val="5"/>
                <c:pt idx="0">
                  <c:v>0.49547171760384251</c:v>
                </c:pt>
                <c:pt idx="1">
                  <c:v>0.43072482654371097</c:v>
                </c:pt>
                <c:pt idx="2">
                  <c:v>0.53325138547273976</c:v>
                </c:pt>
                <c:pt idx="3">
                  <c:v>0.40031815975816232</c:v>
                </c:pt>
                <c:pt idx="4">
                  <c:v>0.38677641442113719</c:v>
                </c:pt>
              </c:numCache>
            </c:numRef>
          </c:val>
        </c:ser>
        <c:ser>
          <c:idx val="5"/>
          <c:order val="1"/>
          <c:tx>
            <c:v>Other religions</c:v>
          </c:tx>
          <c:spPr>
            <a:solidFill>
              <a:schemeClr val="accent3"/>
            </a:solidFill>
            <a:ln>
              <a:solidFill>
                <a:schemeClr val="accent3"/>
              </a:solidFill>
            </a:ln>
          </c:spPr>
          <c:invertIfNegative val="0"/>
          <c:cat>
            <c:numRef>
              <c:extLst>
                <c:ext xmlns:c15="http://schemas.microsoft.com/office/drawing/2012/chart" uri="{02D57815-91ED-43cb-92C2-25804820EDAC}">
                  <c15:fullRef>
                    <c15:sqref>[9]religionlabcorr!$A$2:$A$18</c15:sqref>
                  </c15:fullRef>
                </c:ext>
              </c:extLst>
              <c:f>([9]religionlabcorr!$A$4,[9]religionlabcorr!$A$8,[9]religionlabcorr!$A$12,[9]religionlabcorr!$A$15,[9]religionlabcorr!$A$18)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[9]religionlabcorr!$D$2:$D$18</c15:sqref>
                  </c15:fullRef>
                </c:ext>
              </c:extLst>
              <c:f>([9]religionlabcorr!$D$4,[9]religionlabcorr!$D$8,[9]religionlabcorr!$D$12,[9]religionlabcorr!$D$15,[9]religionlabcorr!$D$18)</c:f>
              <c:numCache>
                <c:formatCode>General</c:formatCode>
                <c:ptCount val="5"/>
                <c:pt idx="0">
                  <c:v>0.48893964555240832</c:v>
                </c:pt>
                <c:pt idx="1">
                  <c:v>0.4907926084219475</c:v>
                </c:pt>
                <c:pt idx="2">
                  <c:v>0.60571854638149947</c:v>
                </c:pt>
                <c:pt idx="3">
                  <c:v>0.63822494520935613</c:v>
                </c:pt>
                <c:pt idx="4">
                  <c:v>0.56264252626584188</c:v>
                </c:pt>
              </c:numCache>
            </c:numRef>
          </c:val>
        </c:ser>
        <c:ser>
          <c:idx val="2"/>
          <c:order val="2"/>
          <c:tx>
            <c:v>No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[9]religionlabcorr!$A$2:$A$18</c15:sqref>
                  </c15:fullRef>
                </c:ext>
              </c:extLst>
              <c:f>([9]religionlabcorr!$A$4,[9]religionlabcorr!$A$8,[9]religionlabcorr!$A$12,[9]religionlabcorr!$A$15,[9]religionlabcorr!$A$18)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[9]religionlabcorr!$E$2:$E$18</c15:sqref>
                  </c15:fullRef>
                </c:ext>
              </c:extLst>
              <c:f>([9]religionlabcorr!$E$4,[9]religionlabcorr!$E$8,[9]religionlabcorr!$E$12,[9]religionlabcorr!$E$15,[9]religionlabcorr!$E$18)</c:f>
              <c:numCache>
                <c:formatCode>General</c:formatCode>
                <c:ptCount val="5"/>
                <c:pt idx="0">
                  <c:v>0.6499902606010437</c:v>
                </c:pt>
                <c:pt idx="1">
                  <c:v>0.49933338165283203</c:v>
                </c:pt>
                <c:pt idx="2">
                  <c:v>0.67167854309082031</c:v>
                </c:pt>
                <c:pt idx="3">
                  <c:v>0.47320812940597534</c:v>
                </c:pt>
                <c:pt idx="4">
                  <c:v>0.54251402616500854</c:v>
                </c:pt>
              </c:numCache>
            </c:numRef>
          </c:val>
          <c:extLst xmlns:c15="http://schemas.microsoft.com/office/drawing/2012/chart"/>
        </c:ser>
        <c:ser>
          <c:idx val="4"/>
          <c:order val="3"/>
          <c:tx>
            <c:v>Islam</c:v>
          </c:tx>
          <c:spPr>
            <a:solidFill>
              <a:schemeClr val="accent6"/>
            </a:solidFill>
            <a:ln>
              <a:solidFill>
                <a:schemeClr val="accent6"/>
              </a:solidFill>
            </a:ln>
          </c:spPr>
          <c:invertIfNegative val="0"/>
          <c:cat>
            <c:numRef>
              <c:extLst>
                <c:ext xmlns:c15="http://schemas.microsoft.com/office/drawing/2012/chart" uri="{02D57815-91ED-43cb-92C2-25804820EDAC}">
                  <c15:fullRef>
                    <c15:sqref>[9]religionlabcorr!$A$2:$A$18</c15:sqref>
                  </c15:fullRef>
                </c:ext>
              </c:extLst>
              <c:f>([9]religionlabcorr!$A$4,[9]religionlabcorr!$A$8,[9]religionlabcorr!$A$12,[9]religionlabcorr!$A$15,[9]religionlabcorr!$A$18)</c:f>
              <c:numCache>
                <c:formatCode>General</c:formatCode>
                <c:ptCount val="5"/>
                <c:pt idx="0">
                  <c:v>1964</c:v>
                </c:pt>
                <c:pt idx="1">
                  <c:v>1979</c:v>
                </c:pt>
                <c:pt idx="2">
                  <c:v>1997</c:v>
                </c:pt>
                <c:pt idx="3">
                  <c:v>2010</c:v>
                </c:pt>
                <c:pt idx="4">
                  <c:v>2017</c:v>
                </c:pt>
              </c:numCache>
            </c:numRef>
          </c:cat>
          <c:val>
            <c:numRef>
              <c:extLst>
                <c:ext xmlns:c15="http://schemas.microsoft.com/office/drawing/2012/chart" uri="{02D57815-91ED-43cb-92C2-25804820EDAC}">
                  <c15:fullRef>
                    <c15:sqref>[9]religionlabcorr!$F$2:$F$18</c15:sqref>
                  </c15:fullRef>
                </c:ext>
              </c:extLst>
              <c:f>([9]religionlabcorr!$F$4,[9]religionlabcorr!$F$8,[9]religionlabcorr!$F$12,[9]religionlabcorr!$F$15,[9]religionlabcorr!$F$18)</c:f>
              <c:numCache>
                <c:formatCode>General</c:formatCode>
                <c:ptCount val="5"/>
                <c:pt idx="1">
                  <c:v>0.85417509078979492</c:v>
                </c:pt>
                <c:pt idx="2">
                  <c:v>0.81148660182952881</c:v>
                </c:pt>
                <c:pt idx="3">
                  <c:v>0.89646828174591064</c:v>
                </c:pt>
                <c:pt idx="4">
                  <c:v>0.96159237623214722</c:v>
                </c:pt>
              </c:numCache>
            </c:numRef>
          </c:val>
        </c:ser>
        <c:dLbls>
          <c:showLegendKey val="0"/>
          <c:showVal val="0"/>
          <c:showCatName val="0"/>
          <c:showSerName val="0"/>
          <c:showPercent val="0"/>
          <c:showBubbleSize val="0"/>
        </c:dLbls>
        <c:gapWidth val="120"/>
        <c:axId val="613505336"/>
        <c:axId val="584843320"/>
        <c:extLst/>
      </c:barChart>
      <c:catAx>
        <c:axId val="61350533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84843320"/>
        <c:crosses val="autoZero"/>
        <c:auto val="1"/>
        <c:lblAlgn val="ctr"/>
        <c:lblOffset val="100"/>
        <c:noMultiLvlLbl val="0"/>
      </c:catAx>
      <c:valAx>
        <c:axId val="584843320"/>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613505336"/>
        <c:crosses val="autoZero"/>
        <c:crossBetween val="between"/>
        <c:majorUnit val="0.1"/>
      </c:valAx>
      <c:spPr>
        <a:noFill/>
        <a:ln w="25400">
          <a:noFill/>
        </a:ln>
      </c:spPr>
    </c:plotArea>
    <c:legend>
      <c:legendPos val="t"/>
      <c:layout>
        <c:manualLayout>
          <c:xMode val="edge"/>
          <c:yMode val="edge"/>
          <c:x val="0.16105979409102308"/>
          <c:y val="7.1184316214666948E-2"/>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L</a:t>
            </a:r>
            <a:r>
              <a:rPr lang="fr-FR" sz="1800" baseline="0"/>
              <a:t>abour vote by ethnic group in Britain 1979-2017</a:t>
            </a:r>
            <a:endParaRPr lang="fr-FR" sz="1800"/>
          </a:p>
        </c:rich>
      </c:tx>
      <c:layout>
        <c:manualLayout>
          <c:xMode val="edge"/>
          <c:yMode val="edge"/>
          <c:x val="0.21546765241018509"/>
          <c:y val="6.6022336248546614E-6"/>
        </c:manualLayout>
      </c:layout>
      <c:overlay val="0"/>
    </c:title>
    <c:autoTitleDeleted val="0"/>
    <c:plotArea>
      <c:layout>
        <c:manualLayout>
          <c:layoutTarget val="inner"/>
          <c:xMode val="edge"/>
          <c:yMode val="edge"/>
          <c:x val="7.757694137756839E-2"/>
          <c:y val="6.0021092626584734E-2"/>
          <c:w val="0.92222803795075603"/>
          <c:h val="0.74729606969303353"/>
        </c:manualLayout>
      </c:layout>
      <c:barChart>
        <c:barDir val="col"/>
        <c:grouping val="clustered"/>
        <c:varyColors val="0"/>
        <c:ser>
          <c:idx val="0"/>
          <c:order val="0"/>
          <c:tx>
            <c:v>Whites</c:v>
          </c:tx>
          <c:spPr>
            <a:solidFill>
              <a:srgbClr val="00B050"/>
            </a:solidFill>
            <a:ln>
              <a:solidFill>
                <a:srgbClr val="00B050"/>
              </a:solidFill>
            </a:ln>
          </c:spPr>
          <c:invertIfNegative val="0"/>
          <c:cat>
            <c:numRef>
              <c:extLst>
                <c:ext xmlns:c15="http://schemas.microsoft.com/office/drawing/2012/chart" uri="{02D57815-91ED-43cb-92C2-25804820EDAC}">
                  <c15:fullRef>
                    <c15:sqref>[9]ethniclabcorr!$A$8:$A$18</c15:sqref>
                  </c15:fullRef>
                </c:ext>
              </c:extLst>
              <c:f>([9]ethniclabcorr!$A$8,[9]ethniclabcorr!$A$10,[9]ethniclabcorr!$A$12,[9]ethniclabcorr!$A$15,[9]ethniclabcorr!$A$18)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[9]ethniclabcorr!$C$8:$C$18</c15:sqref>
                  </c15:fullRef>
                </c:ext>
              </c:extLst>
              <c:f>([9]ethniclabcorr!$C$8,[9]ethniclabcorr!$C$10,[9]ethniclabcorr!$C$12,[9]ethniclabcorr!$C$15,[9]ethniclabcorr!$C$18)</c:f>
              <c:numCache>
                <c:formatCode>General</c:formatCode>
                <c:ptCount val="5"/>
                <c:pt idx="0">
                  <c:v>0.45420071482658386</c:v>
                </c:pt>
                <c:pt idx="1">
                  <c:v>0.41135427355766296</c:v>
                </c:pt>
                <c:pt idx="2">
                  <c:v>0.57257705926895142</c:v>
                </c:pt>
                <c:pt idx="3">
                  <c:v>0.40828964114189148</c:v>
                </c:pt>
                <c:pt idx="4">
                  <c:v>0.44168484210968018</c:v>
                </c:pt>
              </c:numCache>
            </c:numRef>
          </c:val>
        </c:ser>
        <c:ser>
          <c:idx val="5"/>
          <c:order val="1"/>
          <c:tx>
            <c:v>Africans-Caribbeans</c:v>
          </c:tx>
          <c:spPr>
            <a:solidFill>
              <a:schemeClr val="accent3"/>
            </a:solidFill>
            <a:ln>
              <a:solidFill>
                <a:schemeClr val="accent3"/>
              </a:solidFill>
            </a:ln>
          </c:spPr>
          <c:invertIfNegative val="0"/>
          <c:cat>
            <c:numRef>
              <c:extLst>
                <c:ext xmlns:c15="http://schemas.microsoft.com/office/drawing/2012/chart" uri="{02D57815-91ED-43cb-92C2-25804820EDAC}">
                  <c15:fullRef>
                    <c15:sqref>[9]ethniclabcorr!$A$8:$A$18</c15:sqref>
                  </c15:fullRef>
                </c:ext>
              </c:extLst>
              <c:f>([9]ethniclabcorr!$A$8,[9]ethniclabcorr!$A$10,[9]ethniclabcorr!$A$12,[9]ethniclabcorr!$A$15,[9]ethniclabcorr!$A$18)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[9]ethniclabcorr!$D$8:$D$18</c15:sqref>
                  </c15:fullRef>
                </c:ext>
              </c:extLst>
              <c:f>([9]ethniclabcorr!$D$8,[9]ethniclabcorr!$D$10,[9]ethniclabcorr!$D$12,[9]ethniclabcorr!$D$15,[9]ethniclabcorr!$D$18)</c:f>
              <c:numCache>
                <c:formatCode>General</c:formatCode>
                <c:ptCount val="5"/>
                <c:pt idx="0">
                  <c:v>0.86746585369110107</c:v>
                </c:pt>
                <c:pt idx="1">
                  <c:v>0.79167260726292932</c:v>
                </c:pt>
                <c:pt idx="2">
                  <c:v>0.87049752473831177</c:v>
                </c:pt>
                <c:pt idx="3">
                  <c:v>0.85323202610015869</c:v>
                </c:pt>
                <c:pt idx="4">
                  <c:v>0.81231796741485596</c:v>
                </c:pt>
              </c:numCache>
            </c:numRef>
          </c:val>
        </c:ser>
        <c:ser>
          <c:idx val="2"/>
          <c:order val="2"/>
          <c:tx>
            <c:v>Indians-Pakistanis</c:v>
          </c:tx>
          <c:spPr>
            <a:solidFill>
              <a:schemeClr val="accent6"/>
            </a:solidFill>
            <a:ln>
              <a:solidFill>
                <a:schemeClr val="accent6"/>
              </a:solidFill>
            </a:ln>
          </c:spPr>
          <c:invertIfNegative val="0"/>
          <c:cat>
            <c:numRef>
              <c:extLst>
                <c:ext xmlns:c15="http://schemas.microsoft.com/office/drawing/2012/chart" uri="{02D57815-91ED-43cb-92C2-25804820EDAC}">
                  <c15:fullRef>
                    <c15:sqref>[9]ethniclabcorr!$A$8:$A$18</c15:sqref>
                  </c15:fullRef>
                </c:ext>
              </c:extLst>
              <c:f>([9]ethniclabcorr!$A$8,[9]ethniclabcorr!$A$10,[9]ethniclabcorr!$A$12,[9]ethniclabcorr!$A$15,[9]ethniclabcorr!$A$18)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[9]ethniclabcorr!$E$8:$E$18</c15:sqref>
                  </c15:fullRef>
                </c:ext>
              </c:extLst>
              <c:f>([9]ethniclabcorr!$E$8,[9]ethniclabcorr!$E$10,[9]ethniclabcorr!$E$12,[9]ethniclabcorr!$E$15,[9]ethniclabcorr!$E$18)</c:f>
              <c:numCache>
                <c:formatCode>General</c:formatCode>
                <c:ptCount val="5"/>
                <c:pt idx="0">
                  <c:v>0.94833135604858398</c:v>
                </c:pt>
                <c:pt idx="1">
                  <c:v>0.77166664600372314</c:v>
                </c:pt>
                <c:pt idx="2">
                  <c:v>0.81659233570098877</c:v>
                </c:pt>
                <c:pt idx="3">
                  <c:v>0.83841234445571899</c:v>
                </c:pt>
                <c:pt idx="4">
                  <c:v>0.82278215885162354</c:v>
                </c:pt>
              </c:numCache>
            </c:numRef>
          </c:val>
          <c:extLst xmlns:c15="http://schemas.microsoft.com/office/drawing/2012/chart"/>
        </c:ser>
        <c:ser>
          <c:idx val="4"/>
          <c:order val="3"/>
          <c:tx>
            <c:v>Other</c:v>
          </c:tx>
          <c:spPr>
            <a:solidFill>
              <a:schemeClr val="accent2"/>
            </a:solidFill>
            <a:ln>
              <a:solidFill>
                <a:schemeClr val="accent2"/>
              </a:solidFill>
            </a:ln>
          </c:spPr>
          <c:invertIfNegative val="0"/>
          <c:cat>
            <c:numRef>
              <c:extLst>
                <c:ext xmlns:c15="http://schemas.microsoft.com/office/drawing/2012/chart" uri="{02D57815-91ED-43cb-92C2-25804820EDAC}">
                  <c15:fullRef>
                    <c15:sqref>[9]ethniclabcorr!$A$8:$A$18</c15:sqref>
                  </c15:fullRef>
                </c:ext>
              </c:extLst>
              <c:f>([9]ethniclabcorr!$A$8,[9]ethniclabcorr!$A$10,[9]ethniclabcorr!$A$12,[9]ethniclabcorr!$A$15,[9]ethniclabcorr!$A$18)</c:f>
              <c:numCache>
                <c:formatCode>General</c:formatCode>
                <c:ptCount val="5"/>
                <c:pt idx="0">
                  <c:v>1979</c:v>
                </c:pt>
                <c:pt idx="1">
                  <c:v>1987</c:v>
                </c:pt>
                <c:pt idx="2">
                  <c:v>1997</c:v>
                </c:pt>
                <c:pt idx="3">
                  <c:v>2010</c:v>
                </c:pt>
                <c:pt idx="4">
                  <c:v>2017</c:v>
                </c:pt>
              </c:numCache>
            </c:numRef>
          </c:cat>
          <c:val>
            <c:numRef>
              <c:extLst>
                <c:ext xmlns:c15="http://schemas.microsoft.com/office/drawing/2012/chart" uri="{02D57815-91ED-43cb-92C2-25804820EDAC}">
                  <c15:fullRef>
                    <c15:sqref>[9]ethniclabcorr!$F$8:$F$18</c15:sqref>
                  </c15:fullRef>
                </c:ext>
              </c:extLst>
              <c:f>([9]ethniclabcorr!$F$8,[9]ethniclabcorr!$F$10,[9]ethniclabcorr!$F$12,[9]ethniclabcorr!$F$15,[9]ethniclabcorr!$F$18)</c:f>
              <c:numCache>
                <c:formatCode>General</c:formatCode>
                <c:ptCount val="5"/>
                <c:pt idx="2">
                  <c:v>0.72328025102615356</c:v>
                </c:pt>
                <c:pt idx="3">
                  <c:v>0.63228583335876465</c:v>
                </c:pt>
                <c:pt idx="4">
                  <c:v>0.68595618009567261</c:v>
                </c:pt>
              </c:numCache>
            </c:numRef>
          </c:val>
        </c:ser>
        <c:dLbls>
          <c:showLegendKey val="0"/>
          <c:showVal val="0"/>
          <c:showCatName val="0"/>
          <c:showSerName val="0"/>
          <c:showPercent val="0"/>
          <c:showBubbleSize val="0"/>
        </c:dLbls>
        <c:gapWidth val="150"/>
        <c:axId val="584844104"/>
        <c:axId val="584844496"/>
        <c:extLst/>
      </c:barChart>
      <c:catAx>
        <c:axId val="58484410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84844496"/>
        <c:crosses val="autoZero"/>
        <c:auto val="1"/>
        <c:lblAlgn val="ctr"/>
        <c:lblOffset val="100"/>
        <c:noMultiLvlLbl val="0"/>
      </c:catAx>
      <c:valAx>
        <c:axId val="584844496"/>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84844104"/>
        <c:crosses val="autoZero"/>
        <c:crossBetween val="between"/>
        <c:majorUnit val="0.1"/>
      </c:valAx>
      <c:spPr>
        <a:ln>
          <a:solidFill>
            <a:schemeClr val="tx1"/>
          </a:solidFill>
        </a:ln>
      </c:spPr>
    </c:plotArea>
    <c:legend>
      <c:legendPos val="t"/>
      <c:layout>
        <c:manualLayout>
          <c:xMode val="edge"/>
          <c:yMode val="edge"/>
          <c:x val="0.20523889817923169"/>
          <c:y val="7.3448697935935822E-2"/>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legislative elections 1945-2017</a:t>
            </a:r>
            <a:endParaRPr lang="fr-FR" sz="1300" b="0" baseline="0">
              <a:latin typeface="Arial Narrow" panose="020B0606020202030204" pitchFamily="34" charset="0"/>
              <a:cs typeface="Arial" panose="020B0604020202020204" pitchFamily="34" charset="0"/>
            </a:endParaRPr>
          </a:p>
        </c:rich>
      </c:tx>
      <c:layout>
        <c:manualLayout>
          <c:xMode val="edge"/>
          <c:yMode val="edge"/>
          <c:x val="0.19210226011808512"/>
          <c:y val="1.798131621374683E-2"/>
        </c:manualLayout>
      </c:layout>
      <c:overlay val="0"/>
      <c:spPr>
        <a:noFill/>
        <a:ln w="25400">
          <a:noFill/>
        </a:ln>
      </c:spPr>
    </c:title>
    <c:autoTitleDeleted val="0"/>
    <c:plotArea>
      <c:layout>
        <c:manualLayout>
          <c:layoutTarget val="inner"/>
          <c:xMode val="edge"/>
          <c:yMode val="edge"/>
          <c:x val="8.3481226366050751E-2"/>
          <c:y val="7.4704618270184375E-2"/>
          <c:w val="0.878932674591418"/>
          <c:h val="0.7397156824395269"/>
        </c:manualLayout>
      </c:layout>
      <c:lineChart>
        <c:grouping val="standard"/>
        <c:varyColors val="0"/>
        <c:ser>
          <c:idx val="6"/>
          <c:order val="0"/>
          <c:tx>
            <c:v>Labour</c:v>
          </c:tx>
          <c:spPr>
            <a:ln w="38100">
              <a:solidFill>
                <a:schemeClr val="accent2"/>
              </a:solidFill>
            </a:ln>
          </c:spPr>
          <c:marker>
            <c:symbol val="triangle"/>
            <c:size val="9"/>
            <c:spPr>
              <a:solidFill>
                <a:schemeClr val="accent2"/>
              </a:solidFill>
              <a:ln w="12700">
                <a:solidFill>
                  <a:schemeClr val="accent2"/>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'TUK1'!$B$6:$B$81</c:f>
              <c:numCache>
                <c:formatCode>0.0%</c:formatCode>
                <c:ptCount val="76"/>
                <c:pt idx="0">
                  <c:v>0.47699999999999998</c:v>
                </c:pt>
                <c:pt idx="5">
                  <c:v>0.46100000000000002</c:v>
                </c:pt>
                <c:pt idx="6">
                  <c:v>0.48799999999999999</c:v>
                </c:pt>
                <c:pt idx="10">
                  <c:v>0.46400000000000002</c:v>
                </c:pt>
                <c:pt idx="14">
                  <c:v>0.438</c:v>
                </c:pt>
                <c:pt idx="19">
                  <c:v>0.441</c:v>
                </c:pt>
                <c:pt idx="21">
                  <c:v>0.48</c:v>
                </c:pt>
                <c:pt idx="25">
                  <c:v>0.43099999999999999</c:v>
                </c:pt>
                <c:pt idx="29">
                  <c:v>0.38200000000000001</c:v>
                </c:pt>
                <c:pt idx="34">
                  <c:v>0.36899999999999999</c:v>
                </c:pt>
                <c:pt idx="38">
                  <c:v>0.27600000000000002</c:v>
                </c:pt>
                <c:pt idx="42">
                  <c:v>0.308</c:v>
                </c:pt>
                <c:pt idx="47">
                  <c:v>0.34399999999999997</c:v>
                </c:pt>
                <c:pt idx="52">
                  <c:v>0.432</c:v>
                </c:pt>
                <c:pt idx="56">
                  <c:v>0.40699999999999997</c:v>
                </c:pt>
                <c:pt idx="60">
                  <c:v>0.35199999999999998</c:v>
                </c:pt>
                <c:pt idx="65">
                  <c:v>0.28999999999999998</c:v>
                </c:pt>
                <c:pt idx="70">
                  <c:v>0.30399999999999999</c:v>
                </c:pt>
                <c:pt idx="72">
                  <c:v>0.4</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Conservative</c:v>
          </c:tx>
          <c:spPr>
            <a:ln w="38100">
              <a:solidFill>
                <a:schemeClr val="accent1"/>
              </a:solidFill>
            </a:ln>
          </c:spPr>
          <c:marker>
            <c:spPr>
              <a:solidFill>
                <a:schemeClr val="accent1"/>
              </a:solidFill>
              <a:ln>
                <a:solidFill>
                  <a:schemeClr val="accent1"/>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'TUK1'!$C$6:$C$81</c:f>
              <c:numCache>
                <c:formatCode>0.0%</c:formatCode>
                <c:ptCount val="76"/>
                <c:pt idx="0">
                  <c:v>0.36199999999999999</c:v>
                </c:pt>
                <c:pt idx="5">
                  <c:v>0.434</c:v>
                </c:pt>
                <c:pt idx="6">
                  <c:v>0.48</c:v>
                </c:pt>
                <c:pt idx="10">
                  <c:v>0.497</c:v>
                </c:pt>
                <c:pt idx="14">
                  <c:v>0.49399999999999999</c:v>
                </c:pt>
                <c:pt idx="19">
                  <c:v>0.434</c:v>
                </c:pt>
                <c:pt idx="21">
                  <c:v>0.41899999999999998</c:v>
                </c:pt>
                <c:pt idx="25">
                  <c:v>0.46400000000000002</c:v>
                </c:pt>
                <c:pt idx="29">
                  <c:v>0.36849999999999999</c:v>
                </c:pt>
                <c:pt idx="34">
                  <c:v>0.439</c:v>
                </c:pt>
                <c:pt idx="38">
                  <c:v>0.42399999999999999</c:v>
                </c:pt>
                <c:pt idx="42">
                  <c:v>0.42199999999999999</c:v>
                </c:pt>
                <c:pt idx="47">
                  <c:v>0.41899999999999998</c:v>
                </c:pt>
                <c:pt idx="52">
                  <c:v>0.307</c:v>
                </c:pt>
                <c:pt idx="56">
                  <c:v>0.317</c:v>
                </c:pt>
                <c:pt idx="60">
                  <c:v>0.32400000000000001</c:v>
                </c:pt>
                <c:pt idx="65">
                  <c:v>0.36099999999999999</c:v>
                </c:pt>
                <c:pt idx="70">
                  <c:v>0.36899999999999999</c:v>
                </c:pt>
                <c:pt idx="72">
                  <c:v>0.42299999999999999</c:v>
                </c:pt>
              </c:numCache>
            </c:numRef>
          </c:val>
          <c:smooth val="0"/>
        </c:ser>
        <c:ser>
          <c:idx val="0"/>
          <c:order val="2"/>
          <c:tx>
            <c:v>Liberal/Lib-Dem</c:v>
          </c:tx>
          <c:spPr>
            <a:ln w="38100">
              <a:solidFill>
                <a:srgbClr val="FFFF00"/>
              </a:solidFill>
            </a:ln>
          </c:spPr>
          <c:marker>
            <c:spPr>
              <a:solidFill>
                <a:srgbClr val="FFFF00"/>
              </a:solidFill>
              <a:ln>
                <a:solidFill>
                  <a:srgbClr val="FFFF00"/>
                </a:solidFill>
              </a:ln>
            </c:spPr>
          </c:marker>
          <c:val>
            <c:numRef>
              <c:f>'TUK1'!$D$6:$D$81</c:f>
              <c:numCache>
                <c:formatCode>0.0%</c:formatCode>
                <c:ptCount val="76"/>
                <c:pt idx="0">
                  <c:v>0.09</c:v>
                </c:pt>
                <c:pt idx="5">
                  <c:v>9.0999999999999998E-2</c:v>
                </c:pt>
                <c:pt idx="6">
                  <c:v>2.5000000000000001E-2</c:v>
                </c:pt>
                <c:pt idx="10">
                  <c:v>2.7E-2</c:v>
                </c:pt>
                <c:pt idx="14">
                  <c:v>3.2000000000000001E-2</c:v>
                </c:pt>
                <c:pt idx="19">
                  <c:v>5.2999999999999999E-2</c:v>
                </c:pt>
                <c:pt idx="21">
                  <c:v>8.5000000000000006E-2</c:v>
                </c:pt>
                <c:pt idx="25">
                  <c:v>7.4999999999999997E-2</c:v>
                </c:pt>
                <c:pt idx="29">
                  <c:v>0.188</c:v>
                </c:pt>
                <c:pt idx="34">
                  <c:v>0.13800000000000001</c:v>
                </c:pt>
                <c:pt idx="38">
                  <c:v>0.254</c:v>
                </c:pt>
                <c:pt idx="42">
                  <c:v>0.22600000000000001</c:v>
                </c:pt>
                <c:pt idx="47">
                  <c:v>0.17799999999999999</c:v>
                </c:pt>
                <c:pt idx="52">
                  <c:v>0.16800000000000001</c:v>
                </c:pt>
                <c:pt idx="56">
                  <c:v>0.183</c:v>
                </c:pt>
                <c:pt idx="60">
                  <c:v>0.22</c:v>
                </c:pt>
                <c:pt idx="65">
                  <c:v>0.23</c:v>
                </c:pt>
                <c:pt idx="70">
                  <c:v>7.9000000000000001E-2</c:v>
                </c:pt>
                <c:pt idx="72">
                  <c:v>7.3999999999999996E-2</c:v>
                </c:pt>
              </c:numCache>
            </c:numRef>
          </c:val>
          <c:smooth val="0"/>
        </c:ser>
        <c:ser>
          <c:idx val="3"/>
          <c:order val="3"/>
          <c:tx>
            <c:v>SNP</c:v>
          </c:tx>
          <c:spPr>
            <a:ln>
              <a:solidFill>
                <a:schemeClr val="accent6"/>
              </a:solidFill>
            </a:ln>
          </c:spPr>
          <c:marker>
            <c:spPr>
              <a:solidFill>
                <a:schemeClr val="accent6"/>
              </a:solidFill>
              <a:ln>
                <a:solidFill>
                  <a:schemeClr val="accent6"/>
                </a:solidFill>
              </a:ln>
            </c:spPr>
          </c:marker>
          <c:val>
            <c:numRef>
              <c:f>'TUK1'!$E$6:$E$81</c:f>
              <c:numCache>
                <c:formatCode>0.0%</c:formatCode>
                <c:ptCount val="76"/>
                <c:pt idx="0">
                  <c:v>1E-3</c:v>
                </c:pt>
                <c:pt idx="5">
                  <c:v>2.9999999999999997E-4</c:v>
                </c:pt>
                <c:pt idx="6">
                  <c:v>2.9999999999999997E-4</c:v>
                </c:pt>
                <c:pt idx="10">
                  <c:v>1E-3</c:v>
                </c:pt>
                <c:pt idx="14">
                  <c:v>1E-3</c:v>
                </c:pt>
                <c:pt idx="19">
                  <c:v>2E-3</c:v>
                </c:pt>
                <c:pt idx="21">
                  <c:v>5.0000000000000001E-3</c:v>
                </c:pt>
                <c:pt idx="25">
                  <c:v>1.0999999999999999E-2</c:v>
                </c:pt>
                <c:pt idx="29">
                  <c:v>2.4500000000000001E-2</c:v>
                </c:pt>
                <c:pt idx="34">
                  <c:v>1.6E-2</c:v>
                </c:pt>
                <c:pt idx="38">
                  <c:v>1.0999999999999999E-2</c:v>
                </c:pt>
                <c:pt idx="42">
                  <c:v>1.2999999999999999E-2</c:v>
                </c:pt>
                <c:pt idx="47">
                  <c:v>1.9E-2</c:v>
                </c:pt>
                <c:pt idx="52">
                  <c:v>0.02</c:v>
                </c:pt>
                <c:pt idx="56">
                  <c:v>1.7999999999999999E-2</c:v>
                </c:pt>
                <c:pt idx="60">
                  <c:v>1.6E-2</c:v>
                </c:pt>
                <c:pt idx="65">
                  <c:v>1.7000000000000001E-2</c:v>
                </c:pt>
                <c:pt idx="70">
                  <c:v>4.7E-2</c:v>
                </c:pt>
                <c:pt idx="72">
                  <c:v>0.03</c:v>
                </c:pt>
              </c:numCache>
            </c:numRef>
          </c:val>
          <c:smooth val="0"/>
        </c:ser>
        <c:ser>
          <c:idx val="4"/>
          <c:order val="4"/>
          <c:tx>
            <c:v>UKIP</c:v>
          </c:tx>
          <c:spPr>
            <a:ln>
              <a:solidFill>
                <a:sysClr val="windowText" lastClr="000000"/>
              </a:solidFill>
            </a:ln>
          </c:spPr>
          <c:marker>
            <c:spPr>
              <a:solidFill>
                <a:schemeClr val="tx1"/>
              </a:solidFill>
              <a:ln>
                <a:solidFill>
                  <a:sysClr val="windowText" lastClr="000000"/>
                </a:solidFill>
              </a:ln>
            </c:spPr>
          </c:marker>
          <c:val>
            <c:numRef>
              <c:f>'TUK1'!$F$6:$F$81</c:f>
              <c:numCache>
                <c:formatCode>0.0%</c:formatCode>
                <c:ptCount val="76"/>
                <c:pt idx="0">
                  <c:v>0</c:v>
                </c:pt>
                <c:pt idx="5">
                  <c:v>0</c:v>
                </c:pt>
                <c:pt idx="6">
                  <c:v>0</c:v>
                </c:pt>
                <c:pt idx="10">
                  <c:v>0</c:v>
                </c:pt>
                <c:pt idx="14">
                  <c:v>0</c:v>
                </c:pt>
                <c:pt idx="19">
                  <c:v>0</c:v>
                </c:pt>
                <c:pt idx="21">
                  <c:v>0</c:v>
                </c:pt>
                <c:pt idx="25">
                  <c:v>0</c:v>
                </c:pt>
                <c:pt idx="29">
                  <c:v>0</c:v>
                </c:pt>
                <c:pt idx="34">
                  <c:v>0</c:v>
                </c:pt>
                <c:pt idx="38">
                  <c:v>0</c:v>
                </c:pt>
                <c:pt idx="42">
                  <c:v>0</c:v>
                </c:pt>
                <c:pt idx="47">
                  <c:v>0</c:v>
                </c:pt>
                <c:pt idx="52">
                  <c:v>3.0000000000000001E-3</c:v>
                </c:pt>
                <c:pt idx="56">
                  <c:v>1.4999999999999999E-2</c:v>
                </c:pt>
                <c:pt idx="60">
                  <c:v>2.1999999999999999E-2</c:v>
                </c:pt>
                <c:pt idx="65">
                  <c:v>3.1E-2</c:v>
                </c:pt>
                <c:pt idx="70">
                  <c:v>0.126</c:v>
                </c:pt>
                <c:pt idx="72">
                  <c:v>1.7999999999999999E-2</c:v>
                </c:pt>
              </c:numCache>
            </c:numRef>
          </c:val>
          <c:smooth val="0"/>
        </c:ser>
        <c:ser>
          <c:idx val="2"/>
          <c:order val="5"/>
          <c:tx>
            <c:v>Other</c:v>
          </c:tx>
          <c:val>
            <c:numRef>
              <c:f>'TUK1'!$G$6:$G$81</c:f>
              <c:numCache>
                <c:formatCode>0.0%</c:formatCode>
                <c:ptCount val="76"/>
                <c:pt idx="0">
                  <c:v>7.0000000000000034E-2</c:v>
                </c:pt>
                <c:pt idx="5">
                  <c:v>1.3699999999999929E-2</c:v>
                </c:pt>
                <c:pt idx="6">
                  <c:v>6.7000000000000271E-3</c:v>
                </c:pt>
                <c:pt idx="10">
                  <c:v>1.1000000000000034E-2</c:v>
                </c:pt>
                <c:pt idx="14">
                  <c:v>3.5000000000000059E-2</c:v>
                </c:pt>
                <c:pt idx="19">
                  <c:v>6.9999999999999951E-2</c:v>
                </c:pt>
                <c:pt idx="21">
                  <c:v>1.1000000000000027E-2</c:v>
                </c:pt>
                <c:pt idx="25">
                  <c:v>1.899999999999993E-2</c:v>
                </c:pt>
                <c:pt idx="29">
                  <c:v>3.6999999999999998E-2</c:v>
                </c:pt>
                <c:pt idx="34">
                  <c:v>3.7999999999999992E-2</c:v>
                </c:pt>
                <c:pt idx="38">
                  <c:v>3.4999999999999989E-2</c:v>
                </c:pt>
                <c:pt idx="42">
                  <c:v>3.0999999999999958E-2</c:v>
                </c:pt>
                <c:pt idx="47">
                  <c:v>4.0000000000000049E-2</c:v>
                </c:pt>
                <c:pt idx="52">
                  <c:v>7.0000000000000048E-2</c:v>
                </c:pt>
                <c:pt idx="56">
                  <c:v>5.999999999999997E-2</c:v>
                </c:pt>
                <c:pt idx="60">
                  <c:v>6.6000000000000003E-2</c:v>
                </c:pt>
                <c:pt idx="65">
                  <c:v>7.0999999999999966E-2</c:v>
                </c:pt>
                <c:pt idx="70">
                  <c:v>7.4999999999999956E-2</c:v>
                </c:pt>
                <c:pt idx="72">
                  <c:v>5.4999999999999993E-2</c:v>
                </c:pt>
              </c:numCache>
            </c:numRef>
          </c:val>
          <c:smooth val="0"/>
        </c:ser>
        <c:dLbls>
          <c:showLegendKey val="0"/>
          <c:showVal val="0"/>
          <c:showCatName val="0"/>
          <c:showSerName val="0"/>
          <c:showPercent val="0"/>
          <c:showBubbleSize val="0"/>
        </c:dLbls>
        <c:marker val="1"/>
        <c:smooth val="0"/>
        <c:axId val="468298184"/>
        <c:axId val="468298576"/>
      </c:lineChart>
      <c:catAx>
        <c:axId val="46829818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8298576"/>
        <c:crossesAt val="0"/>
        <c:auto val="1"/>
        <c:lblAlgn val="ctr"/>
        <c:lblOffset val="100"/>
        <c:tickLblSkip val="5"/>
        <c:tickMarkSkip val="5"/>
        <c:noMultiLvlLbl val="0"/>
      </c:catAx>
      <c:valAx>
        <c:axId val="468298576"/>
        <c:scaling>
          <c:orientation val="minMax"/>
          <c:max val="0.56000000000000005"/>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8298184"/>
        <c:crosses val="autoZero"/>
        <c:crossBetween val="midCat"/>
        <c:majorUnit val="0.04"/>
      </c:valAx>
      <c:spPr>
        <a:solidFill>
          <a:srgbClr val="FFFFFF"/>
        </a:solidFill>
        <a:ln w="3175">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15736472251133873"/>
          <c:y val="0.31005870363573501"/>
          <c:w val="0.22808106955306545"/>
          <c:h val="0.3150764481922133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labour vs conservative (elections 1945-2017)</a:t>
            </a:r>
            <a:endParaRPr lang="fr-FR" sz="1300" b="0" baseline="0">
              <a:latin typeface="Arial Narrow" panose="020B0606020202030204" pitchFamily="34" charset="0"/>
              <a:cs typeface="Arial" panose="020B0604020202020204" pitchFamily="34" charset="0"/>
            </a:endParaRPr>
          </a:p>
        </c:rich>
      </c:tx>
      <c:layout>
        <c:manualLayout>
          <c:xMode val="edge"/>
          <c:yMode val="edge"/>
          <c:x val="0.15454206686875488"/>
          <c:y val="1.572730673909787E-2"/>
        </c:manualLayout>
      </c:layout>
      <c:overlay val="0"/>
      <c:spPr>
        <a:noFill/>
        <a:ln w="25400">
          <a:noFill/>
        </a:ln>
      </c:spPr>
    </c:title>
    <c:autoTitleDeleted val="0"/>
    <c:plotArea>
      <c:layout>
        <c:manualLayout>
          <c:layoutTarget val="inner"/>
          <c:xMode val="edge"/>
          <c:yMode val="edge"/>
          <c:x val="8.3481226366050751E-2"/>
          <c:y val="7.4704618270184375E-2"/>
          <c:w val="0.878932674591418"/>
          <c:h val="0.7397156824395269"/>
        </c:manualLayout>
      </c:layout>
      <c:lineChart>
        <c:grouping val="standard"/>
        <c:varyColors val="0"/>
        <c:ser>
          <c:idx val="6"/>
          <c:order val="0"/>
          <c:tx>
            <c:v>Labour</c:v>
          </c:tx>
          <c:spPr>
            <a:ln w="38100">
              <a:solidFill>
                <a:schemeClr val="accent2"/>
              </a:solidFill>
            </a:ln>
          </c:spPr>
          <c:marker>
            <c:symbol val="triangle"/>
            <c:size val="9"/>
            <c:spPr>
              <a:solidFill>
                <a:schemeClr val="accent2"/>
              </a:solidFill>
              <a:ln w="12700">
                <a:solidFill>
                  <a:schemeClr val="accent2"/>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'TUK1'!$H$6:$H$81</c:f>
              <c:numCache>
                <c:formatCode>0.0%</c:formatCode>
                <c:ptCount val="76"/>
                <c:pt idx="0">
                  <c:v>0.56853396901072706</c:v>
                </c:pt>
                <c:pt idx="5">
                  <c:v>0.51508379888268163</c:v>
                </c:pt>
                <c:pt idx="6">
                  <c:v>0.50413223140495866</c:v>
                </c:pt>
                <c:pt idx="10">
                  <c:v>0.48283038501560871</c:v>
                </c:pt>
                <c:pt idx="14">
                  <c:v>0.46995708154506438</c:v>
                </c:pt>
                <c:pt idx="19">
                  <c:v>0.504</c:v>
                </c:pt>
                <c:pt idx="21">
                  <c:v>0.53392658509454949</c:v>
                </c:pt>
                <c:pt idx="25">
                  <c:v>0.48156424581005586</c:v>
                </c:pt>
                <c:pt idx="29">
                  <c:v>0.50899400399733519</c:v>
                </c:pt>
                <c:pt idx="34">
                  <c:v>0.45668316831683164</c:v>
                </c:pt>
                <c:pt idx="38">
                  <c:v>0.39428571428571435</c:v>
                </c:pt>
                <c:pt idx="42">
                  <c:v>0.42191780821917807</c:v>
                </c:pt>
                <c:pt idx="47">
                  <c:v>0.45085190039318485</c:v>
                </c:pt>
                <c:pt idx="52">
                  <c:v>0.58457374830852504</c:v>
                </c:pt>
                <c:pt idx="56">
                  <c:v>0.56215469613259672</c:v>
                </c:pt>
                <c:pt idx="60">
                  <c:v>0.52071005917159763</c:v>
                </c:pt>
                <c:pt idx="65">
                  <c:v>0.44546850998463899</c:v>
                </c:pt>
                <c:pt idx="70">
                  <c:v>0.45170876671619609</c:v>
                </c:pt>
                <c:pt idx="72">
                  <c:v>0.4860267314702309</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Conservative</c:v>
          </c:tx>
          <c:spPr>
            <a:ln w="38100">
              <a:solidFill>
                <a:schemeClr val="accent1"/>
              </a:solidFill>
            </a:ln>
          </c:spPr>
          <c:marker>
            <c:spPr>
              <a:solidFill>
                <a:schemeClr val="accent1"/>
              </a:solidFill>
              <a:ln>
                <a:solidFill>
                  <a:schemeClr val="accent1"/>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'TUK1'!$I$6:$I$81</c:f>
              <c:numCache>
                <c:formatCode>0.0%</c:formatCode>
                <c:ptCount val="76"/>
                <c:pt idx="0">
                  <c:v>0.43146603098927294</c:v>
                </c:pt>
                <c:pt idx="5">
                  <c:v>0.48491620111731842</c:v>
                </c:pt>
                <c:pt idx="6">
                  <c:v>0.49586776859504134</c:v>
                </c:pt>
                <c:pt idx="10">
                  <c:v>0.51716961498439118</c:v>
                </c:pt>
                <c:pt idx="14">
                  <c:v>0.53004291845493567</c:v>
                </c:pt>
                <c:pt idx="19">
                  <c:v>0.496</c:v>
                </c:pt>
                <c:pt idx="21">
                  <c:v>0.46607341490545046</c:v>
                </c:pt>
                <c:pt idx="25">
                  <c:v>0.51843575418994414</c:v>
                </c:pt>
                <c:pt idx="29">
                  <c:v>0.49100599600266492</c:v>
                </c:pt>
                <c:pt idx="34">
                  <c:v>0.54331683168316824</c:v>
                </c:pt>
                <c:pt idx="38">
                  <c:v>0.60571428571428576</c:v>
                </c:pt>
                <c:pt idx="42">
                  <c:v>0.57808219178082187</c:v>
                </c:pt>
                <c:pt idx="47">
                  <c:v>0.54914809960681521</c:v>
                </c:pt>
                <c:pt idx="52">
                  <c:v>0.41542625169147496</c:v>
                </c:pt>
                <c:pt idx="56">
                  <c:v>0.43784530386740333</c:v>
                </c:pt>
                <c:pt idx="60">
                  <c:v>0.47928994082840243</c:v>
                </c:pt>
                <c:pt idx="65">
                  <c:v>0.55453149001536095</c:v>
                </c:pt>
                <c:pt idx="70">
                  <c:v>0.5482912332838038</c:v>
                </c:pt>
                <c:pt idx="72">
                  <c:v>0.5139732685297691</c:v>
                </c:pt>
              </c:numCache>
            </c:numRef>
          </c:val>
          <c:smooth val="0"/>
        </c:ser>
        <c:ser>
          <c:idx val="0"/>
          <c:order val="2"/>
          <c:tx>
            <c:v>50</c:v>
          </c:tx>
          <c:spPr>
            <a:ln w="44450">
              <a:solidFill>
                <a:schemeClr val="tx1"/>
              </a:solidFill>
            </a:ln>
          </c:spPr>
          <c:marker>
            <c:symbol val="none"/>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'TUK1'!$AV$6:$AV$81</c:f>
              <c:numCache>
                <c:formatCode>0%</c:formatCode>
                <c:ptCount val="76"/>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0.5</c:v>
                </c:pt>
                <c:pt idx="58">
                  <c:v>0.5</c:v>
                </c:pt>
                <c:pt idx="59">
                  <c:v>0.5</c:v>
                </c:pt>
                <c:pt idx="60">
                  <c:v>0.5</c:v>
                </c:pt>
                <c:pt idx="61">
                  <c:v>0.5</c:v>
                </c:pt>
                <c:pt idx="62">
                  <c:v>0.5</c:v>
                </c:pt>
                <c:pt idx="63">
                  <c:v>0.5</c:v>
                </c:pt>
                <c:pt idx="64">
                  <c:v>0.5</c:v>
                </c:pt>
                <c:pt idx="65">
                  <c:v>0.5</c:v>
                </c:pt>
                <c:pt idx="66">
                  <c:v>0.5</c:v>
                </c:pt>
                <c:pt idx="67">
                  <c:v>0.5</c:v>
                </c:pt>
                <c:pt idx="68">
                  <c:v>0.5</c:v>
                </c:pt>
                <c:pt idx="69">
                  <c:v>0.5</c:v>
                </c:pt>
                <c:pt idx="70">
                  <c:v>0.5</c:v>
                </c:pt>
                <c:pt idx="71">
                  <c:v>0.5</c:v>
                </c:pt>
                <c:pt idx="72">
                  <c:v>0.5</c:v>
                </c:pt>
                <c:pt idx="73">
                  <c:v>0.5</c:v>
                </c:pt>
                <c:pt idx="74">
                  <c:v>0.5</c:v>
                </c:pt>
                <c:pt idx="75">
                  <c:v>0.5</c:v>
                </c:pt>
              </c:numCache>
            </c:numRef>
          </c:val>
          <c:smooth val="0"/>
        </c:ser>
        <c:dLbls>
          <c:showLegendKey val="0"/>
          <c:showVal val="0"/>
          <c:showCatName val="0"/>
          <c:showSerName val="0"/>
          <c:showPercent val="0"/>
          <c:showBubbleSize val="0"/>
        </c:dLbls>
        <c:marker val="1"/>
        <c:smooth val="0"/>
        <c:axId val="468299360"/>
        <c:axId val="468299752"/>
      </c:lineChart>
      <c:catAx>
        <c:axId val="46829936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8299752"/>
        <c:crossesAt val="0"/>
        <c:auto val="1"/>
        <c:lblAlgn val="ctr"/>
        <c:lblOffset val="100"/>
        <c:tickLblSkip val="5"/>
        <c:tickMarkSkip val="5"/>
        <c:noMultiLvlLbl val="0"/>
      </c:catAx>
      <c:valAx>
        <c:axId val="468299752"/>
        <c:scaling>
          <c:orientation val="minMax"/>
          <c:max val="0.7400000000000001"/>
          <c:min val="0.2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8299360"/>
        <c:crosses val="autoZero"/>
        <c:crossBetween val="midCat"/>
        <c:majorUnit val="0.04"/>
      </c:valAx>
      <c:spPr>
        <a:solidFill>
          <a:srgbClr val="FFFFFF"/>
        </a:solidFill>
        <a:ln w="3175">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36325022624840814"/>
          <c:y val="0.10494384144267965"/>
          <c:w val="0.28537739724181777"/>
          <c:h val="0.101673930374889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female vote turning from right to left</a:t>
            </a:r>
            <a:endParaRPr lang="fr-FR" sz="1600" b="0" baseline="0">
              <a:latin typeface="Arial" panose="020B0604020202020204" pitchFamily="34" charset="0"/>
              <a:cs typeface="Arial" panose="020B0604020202020204" pitchFamily="34" charset="0"/>
            </a:endParaRPr>
          </a:p>
        </c:rich>
      </c:tx>
      <c:layout>
        <c:manualLayout>
          <c:xMode val="edge"/>
          <c:yMode val="edge"/>
          <c:x val="0.24721103982102316"/>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women) and (% voting labour among men)</c:v>
          </c:tx>
          <c:spPr>
            <a:ln w="41275">
              <a:solidFill>
                <a:schemeClr val="accent2"/>
              </a:solidFill>
            </a:ln>
          </c:spPr>
          <c:marker>
            <c:symbol val="square"/>
            <c:size val="10"/>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'TUK1'!$J$11:$J$81</c:f>
              <c:numCache>
                <c:formatCode>0%</c:formatCode>
                <c:ptCount val="71"/>
                <c:pt idx="5">
                  <c:v>-0.10852126824108131</c:v>
                </c:pt>
                <c:pt idx="9">
                  <c:v>-0.10322648446012865</c:v>
                </c:pt>
                <c:pt idx="14">
                  <c:v>-3.6277220164561017E-2</c:v>
                </c:pt>
                <c:pt idx="16">
                  <c:v>-5.2582814747727524E-2</c:v>
                </c:pt>
                <c:pt idx="20">
                  <c:v>-1.6105491348971129E-2</c:v>
                </c:pt>
                <c:pt idx="24">
                  <c:v>-3.4954111569400592E-2</c:v>
                </c:pt>
                <c:pt idx="29">
                  <c:v>-2.2839877831759309E-2</c:v>
                </c:pt>
                <c:pt idx="33">
                  <c:v>-3.0941595615101607E-2</c:v>
                </c:pt>
                <c:pt idx="37">
                  <c:v>-3.2583956642887386E-2</c:v>
                </c:pt>
                <c:pt idx="42">
                  <c:v>-4.0069606822605228E-2</c:v>
                </c:pt>
                <c:pt idx="47">
                  <c:v>-3.2485241837823031E-2</c:v>
                </c:pt>
                <c:pt idx="51">
                  <c:v>-2.0731586020023771E-2</c:v>
                </c:pt>
                <c:pt idx="55">
                  <c:v>-8.41617474676375E-3</c:v>
                </c:pt>
                <c:pt idx="60">
                  <c:v>2.1932943971879164E-3</c:v>
                </c:pt>
                <c:pt idx="65">
                  <c:v>4.2776750105455071E-3</c:v>
                </c:pt>
                <c:pt idx="67">
                  <c:v>3.8003627383060359E-2</c:v>
                </c:pt>
              </c:numCache>
            </c:numRef>
          </c:val>
          <c:smooth val="0"/>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68300536"/>
        <c:axId val="468300928"/>
      </c:lineChart>
      <c:catAx>
        <c:axId val="46830053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8300928"/>
        <c:crossesAt val="0"/>
        <c:auto val="1"/>
        <c:lblAlgn val="ctr"/>
        <c:lblOffset val="100"/>
        <c:tickLblSkip val="5"/>
        <c:tickMarkSkip val="5"/>
        <c:noMultiLvlLbl val="0"/>
      </c:catAx>
      <c:valAx>
        <c:axId val="468300928"/>
        <c:scaling>
          <c:orientation val="minMax"/>
          <c:max val="6.0000000000000012E-2"/>
          <c:min val="-0.120000000000000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8300536"/>
        <c:crosses val="autoZero"/>
        <c:crossBetween val="midCat"/>
        <c:majorUnit val="2.0000000000000004E-2"/>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7163931447703E-2"/>
          <c:y val="0.13848678252160293"/>
          <c:w val="0.33019127925940034"/>
          <c:h val="0.1550247017498996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youth vote leaning to the left, but volatile</a:t>
            </a:r>
            <a:endParaRPr lang="fr-FR" sz="1600" b="0" baseline="0">
              <a:latin typeface="Arial" panose="020B0604020202020204" pitchFamily="34" charset="0"/>
              <a:cs typeface="Arial" panose="020B0604020202020204" pitchFamily="34" charset="0"/>
            </a:endParaRPr>
          </a:p>
        </c:rich>
      </c:tx>
      <c:layout>
        <c:manualLayout>
          <c:xMode val="edge"/>
          <c:yMode val="edge"/>
          <c:x val="0.24721103982102316"/>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18-to-34-year-old) and (% voting labour among 65-year-old+)</c:v>
          </c:tx>
          <c:spPr>
            <a:ln w="41275">
              <a:solidFill>
                <a:schemeClr val="accent2"/>
              </a:solidFill>
            </a:ln>
          </c:spPr>
          <c:marker>
            <c:symbol val="square"/>
            <c:size val="10"/>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'TUK1'!$M$11:$M$81</c:f>
              <c:numCache>
                <c:formatCode>0%</c:formatCode>
                <c:ptCount val="71"/>
                <c:pt idx="5">
                  <c:v>4.6714331317698476E-3</c:v>
                </c:pt>
                <c:pt idx="9">
                  <c:v>8.6132931862601403E-2</c:v>
                </c:pt>
                <c:pt idx="14">
                  <c:v>9.3400600853339774E-2</c:v>
                </c:pt>
                <c:pt idx="16">
                  <c:v>0.12236667935128946</c:v>
                </c:pt>
                <c:pt idx="20">
                  <c:v>0.13585031585127882</c:v>
                </c:pt>
                <c:pt idx="24">
                  <c:v>0.14701996616872565</c:v>
                </c:pt>
                <c:pt idx="29">
                  <c:v>7.8046147265387292E-2</c:v>
                </c:pt>
                <c:pt idx="33">
                  <c:v>7.3509801023141655E-2</c:v>
                </c:pt>
                <c:pt idx="37">
                  <c:v>0.10150842984257144</c:v>
                </c:pt>
                <c:pt idx="42">
                  <c:v>5.5734605984127855E-2</c:v>
                </c:pt>
                <c:pt idx="47">
                  <c:v>0.11909385894910682</c:v>
                </c:pt>
                <c:pt idx="51">
                  <c:v>0.16257895560551422</c:v>
                </c:pt>
                <c:pt idx="55">
                  <c:v>0.18248274049299004</c:v>
                </c:pt>
                <c:pt idx="60">
                  <c:v>0.16606504709578668</c:v>
                </c:pt>
                <c:pt idx="65">
                  <c:v>0.2967633029073608</c:v>
                </c:pt>
                <c:pt idx="67">
                  <c:v>0.38573446408655832</c:v>
                </c:pt>
              </c:numCache>
            </c:numRef>
          </c:val>
          <c:smooth val="0"/>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321064"/>
        <c:axId val="583321456"/>
      </c:lineChart>
      <c:catAx>
        <c:axId val="58332106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21456"/>
        <c:crossesAt val="0"/>
        <c:auto val="1"/>
        <c:lblAlgn val="ctr"/>
        <c:lblOffset val="100"/>
        <c:tickLblSkip val="5"/>
        <c:tickMarkSkip val="5"/>
        <c:noMultiLvlLbl val="0"/>
      </c:catAx>
      <c:valAx>
        <c:axId val="583321456"/>
        <c:scaling>
          <c:orientation val="minMax"/>
          <c:max val="0.4"/>
          <c:min val="-4.0000000000000008E-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21064"/>
        <c:crosses val="autoZero"/>
        <c:crossBetween val="midCat"/>
        <c:majorUnit val="4.0000000000000008E-2"/>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7163931447703E-2"/>
          <c:y val="0.13848678252160293"/>
          <c:w val="0.39969364233974508"/>
          <c:h val="0.1550247017498996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 grad.) and (% voting labour among non-univ grad)</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'TUK1'!$Q$11:$Q$81</c:f>
              <c:numCache>
                <c:formatCode>0%</c:formatCode>
                <c:ptCount val="71"/>
                <c:pt idx="5">
                  <c:v>-0.30261155270230355</c:v>
                </c:pt>
                <c:pt idx="9">
                  <c:v>-0.30961859436768746</c:v>
                </c:pt>
                <c:pt idx="14">
                  <c:v>-0.26240402919068834</c:v>
                </c:pt>
                <c:pt idx="16">
                  <c:v>-0.2347231136851112</c:v>
                </c:pt>
                <c:pt idx="20">
                  <c:v>-0.1620395348716703</c:v>
                </c:pt>
                <c:pt idx="24">
                  <c:v>-0.13379602404951438</c:v>
                </c:pt>
                <c:pt idx="29">
                  <c:v>-0.16966448358239031</c:v>
                </c:pt>
                <c:pt idx="33">
                  <c:v>-0.17313992829720845</c:v>
                </c:pt>
                <c:pt idx="37">
                  <c:v>-0.16659448784693451</c:v>
                </c:pt>
                <c:pt idx="42">
                  <c:v>-0.17403725002074569</c:v>
                </c:pt>
                <c:pt idx="47">
                  <c:v>-0.1267134194627576</c:v>
                </c:pt>
                <c:pt idx="51">
                  <c:v>-0.10581022584960914</c:v>
                </c:pt>
                <c:pt idx="55">
                  <c:v>-5.4373595661389038E-2</c:v>
                </c:pt>
                <c:pt idx="60">
                  <c:v>-4.1363118828775192E-2</c:v>
                </c:pt>
                <c:pt idx="65">
                  <c:v>-3.4030141813070014E-2</c:v>
                </c:pt>
                <c:pt idx="67">
                  <c:v>9.2750533378796185E-3</c:v>
                </c:pt>
              </c:numCache>
            </c:numRef>
          </c:val>
          <c:smooth val="0"/>
        </c:ser>
        <c:ser>
          <c:idx val="2"/>
          <c:order val="2"/>
          <c:tx>
            <c:v>After controls for age, sex, income,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'TUK1'!$R$11:$R$81</c:f>
              <c:numCache>
                <c:formatCode>0%</c:formatCode>
                <c:ptCount val="71"/>
                <c:pt idx="5">
                  <c:v>-0.21363789976157865</c:v>
                </c:pt>
                <c:pt idx="9">
                  <c:v>-0.19383984876191043</c:v>
                </c:pt>
                <c:pt idx="14">
                  <c:v>-0.1864078248562282</c:v>
                </c:pt>
                <c:pt idx="16">
                  <c:v>-0.13456261791874433</c:v>
                </c:pt>
                <c:pt idx="20">
                  <c:v>-0.12496307427742773</c:v>
                </c:pt>
                <c:pt idx="24">
                  <c:v>-9.2685074498900691E-2</c:v>
                </c:pt>
                <c:pt idx="29">
                  <c:v>-0.15594557835577402</c:v>
                </c:pt>
                <c:pt idx="33">
                  <c:v>-0.13476871626939346</c:v>
                </c:pt>
                <c:pt idx="37">
                  <c:v>-5.7867876527256584E-2</c:v>
                </c:pt>
                <c:pt idx="42">
                  <c:v>-7.2259248333121542E-2</c:v>
                </c:pt>
                <c:pt idx="47">
                  <c:v>-6.4229360743714797E-2</c:v>
                </c:pt>
                <c:pt idx="51">
                  <c:v>-5.0337010994723444E-2</c:v>
                </c:pt>
                <c:pt idx="55">
                  <c:v>-5.1571670702604822E-5</c:v>
                </c:pt>
                <c:pt idx="60">
                  <c:v>1.2950308698097823E-3</c:v>
                </c:pt>
                <c:pt idx="65">
                  <c:v>6.2514105859003966E-3</c:v>
                </c:pt>
                <c:pt idx="67">
                  <c:v>5.1390412527569374E-2</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322240"/>
        <c:axId val="583322632"/>
        <c:extLst>
          <c:ext xmlns:c15="http://schemas.microsoft.com/office/drawing/2012/chart" uri="{02D57815-91ED-43cb-92C2-25804820EDAC}">
            <c15:filteredLineSeries>
              <c15:ser>
                <c:idx val="4"/>
                <c:order val="3"/>
                <c:tx>
                  <c:v>After controls for age, sex, income, ethnic group, home ownership, occupation</c:v>
                </c:tx>
                <c:spPr>
                  <a:ln>
                    <a:solidFill>
                      <a:schemeClr val="accent6"/>
                    </a:solidFill>
                  </a:ln>
                </c:spPr>
                <c:marker>
                  <c:symbol val="circle"/>
                  <c:size val="7"/>
                  <c:spPr>
                    <a:solidFill>
                      <a:schemeClr val="accent6"/>
                    </a:solidFill>
                    <a:ln>
                      <a:solidFill>
                        <a:schemeClr val="accent6"/>
                      </a:solidFill>
                    </a:ln>
                  </c:spPr>
                </c:marker>
                <c:val>
                  <c:numRef>
                    <c:extLst>
                      <c:ext uri="{02D57815-91ED-43cb-92C2-25804820EDAC}">
                        <c15:formulaRef>
                          <c15:sqref>'TUK1'!$S$11:$S$81</c15:sqref>
                        </c15:formulaRef>
                      </c:ext>
                    </c:extLst>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15:ser>
            </c15:filteredLineSeries>
          </c:ext>
        </c:extLst>
      </c:lineChart>
      <c:catAx>
        <c:axId val="58332224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22632"/>
        <c:crossesAt val="0"/>
        <c:auto val="1"/>
        <c:lblAlgn val="ctr"/>
        <c:lblOffset val="100"/>
        <c:tickLblSkip val="5"/>
        <c:tickMarkSkip val="5"/>
        <c:noMultiLvlLbl val="0"/>
      </c:catAx>
      <c:valAx>
        <c:axId val="583322632"/>
        <c:scaling>
          <c:orientation val="minMax"/>
          <c:max val="0.14000000000000001"/>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2224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8301762780482E-2"/>
          <c:y val="0.12946558270202693"/>
          <c:w val="0.51610393963692769"/>
          <c:h val="0.2067488519280150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 betw. (% voting labour among univ. grad.) and (% voting labour among non-univ grad)</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'TUK1'!$Q$11:$Q$81</c:f>
              <c:numCache>
                <c:formatCode>0%</c:formatCode>
                <c:ptCount val="71"/>
                <c:pt idx="5">
                  <c:v>-0.30261155270230355</c:v>
                </c:pt>
                <c:pt idx="9">
                  <c:v>-0.30961859436768746</c:v>
                </c:pt>
                <c:pt idx="14">
                  <c:v>-0.26240402919068834</c:v>
                </c:pt>
                <c:pt idx="16">
                  <c:v>-0.2347231136851112</c:v>
                </c:pt>
                <c:pt idx="20">
                  <c:v>-0.1620395348716703</c:v>
                </c:pt>
                <c:pt idx="24">
                  <c:v>-0.13379602404951438</c:v>
                </c:pt>
                <c:pt idx="29">
                  <c:v>-0.16966448358239031</c:v>
                </c:pt>
                <c:pt idx="33">
                  <c:v>-0.17313992829720845</c:v>
                </c:pt>
                <c:pt idx="37">
                  <c:v>-0.16659448784693451</c:v>
                </c:pt>
                <c:pt idx="42">
                  <c:v>-0.17403725002074569</c:v>
                </c:pt>
                <c:pt idx="47">
                  <c:v>-0.1267134194627576</c:v>
                </c:pt>
                <c:pt idx="51">
                  <c:v>-0.10581022584960914</c:v>
                </c:pt>
                <c:pt idx="55">
                  <c:v>-5.4373595661389038E-2</c:v>
                </c:pt>
                <c:pt idx="60">
                  <c:v>-4.1363118828775192E-2</c:v>
                </c:pt>
                <c:pt idx="65">
                  <c:v>-3.4030141813070014E-2</c:v>
                </c:pt>
                <c:pt idx="67">
                  <c:v>9.2750533378796185E-3</c:v>
                </c:pt>
              </c:numCache>
            </c:numRef>
          </c:val>
          <c:smooth val="0"/>
        </c:ser>
        <c:ser>
          <c:idx val="2"/>
          <c:order val="2"/>
          <c:tx>
            <c:v>After controls for age, sex, income,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'TUK1'!$R$11:$R$81</c:f>
              <c:numCache>
                <c:formatCode>0%</c:formatCode>
                <c:ptCount val="71"/>
                <c:pt idx="5">
                  <c:v>-0.21363789976157865</c:v>
                </c:pt>
                <c:pt idx="9">
                  <c:v>-0.19383984876191043</c:v>
                </c:pt>
                <c:pt idx="14">
                  <c:v>-0.1864078248562282</c:v>
                </c:pt>
                <c:pt idx="16">
                  <c:v>-0.13456261791874433</c:v>
                </c:pt>
                <c:pt idx="20">
                  <c:v>-0.12496307427742773</c:v>
                </c:pt>
                <c:pt idx="24">
                  <c:v>-9.2685074498900691E-2</c:v>
                </c:pt>
                <c:pt idx="29">
                  <c:v>-0.15594557835577402</c:v>
                </c:pt>
                <c:pt idx="33">
                  <c:v>-0.13476871626939346</c:v>
                </c:pt>
                <c:pt idx="37">
                  <c:v>-5.7867876527256584E-2</c:v>
                </c:pt>
                <c:pt idx="42">
                  <c:v>-7.2259248333121542E-2</c:v>
                </c:pt>
                <c:pt idx="47">
                  <c:v>-6.4229360743714797E-2</c:v>
                </c:pt>
                <c:pt idx="51">
                  <c:v>-5.0337010994723444E-2</c:v>
                </c:pt>
                <c:pt idx="55">
                  <c:v>-5.1571670702604822E-5</c:v>
                </c:pt>
                <c:pt idx="60">
                  <c:v>1.2950308698097823E-3</c:v>
                </c:pt>
                <c:pt idx="65">
                  <c:v>6.2514105859003966E-3</c:v>
                </c:pt>
                <c:pt idx="67">
                  <c:v>5.1390412527569374E-2</c:v>
                </c:pt>
              </c:numCache>
            </c:numRef>
          </c:val>
          <c:smooth val="0"/>
        </c:ser>
        <c:ser>
          <c:idx val="4"/>
          <c:order val="3"/>
          <c:tx>
            <c:v>After controls for age, sex, income, ethnic group, wealth</c:v>
          </c:tx>
          <c:spPr>
            <a:ln>
              <a:solidFill>
                <a:schemeClr val="accent6"/>
              </a:solidFill>
            </a:ln>
          </c:spPr>
          <c:marker>
            <c:symbol val="circle"/>
            <c:size val="7"/>
            <c:spPr>
              <a:solidFill>
                <a:schemeClr val="accent6"/>
              </a:solidFill>
              <a:ln>
                <a:solidFill>
                  <a:schemeClr val="accent6"/>
                </a:solidFill>
              </a:ln>
            </c:spPr>
          </c:marker>
          <c:val>
            <c:numRef>
              <c:f>'TUK1'!$S$11:$S$81</c:f>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323416"/>
        <c:axId val="583323808"/>
      </c:lineChart>
      <c:catAx>
        <c:axId val="58332341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23808"/>
        <c:crossesAt val="0"/>
        <c:auto val="1"/>
        <c:lblAlgn val="ctr"/>
        <c:lblOffset val="100"/>
        <c:tickLblSkip val="5"/>
        <c:tickMarkSkip val="5"/>
        <c:noMultiLvlLbl val="0"/>
      </c:catAx>
      <c:valAx>
        <c:axId val="583323808"/>
        <c:scaling>
          <c:orientation val="minMax"/>
          <c:max val="0.18000000000000002"/>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2341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2072263921934618E-2"/>
          <c:y val="9.5636083378616912E-2"/>
          <c:w val="0.82773443490682186"/>
          <c:h val="0.1526216530105590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'TUK1'!$AA$11:$AA$81</c:f>
              <c:numCache>
                <c:formatCode>0%</c:formatCode>
                <c:ptCount val="71"/>
                <c:pt idx="5">
                  <c:v>-0.29731695209154574</c:v>
                </c:pt>
                <c:pt idx="9">
                  <c:v>-0.30860538173516205</c:v>
                </c:pt>
                <c:pt idx="14">
                  <c:v>-0.26486017581235061</c:v>
                </c:pt>
                <c:pt idx="16">
                  <c:v>-0.24077602526702804</c:v>
                </c:pt>
                <c:pt idx="20">
                  <c:v>-0.16556289539466687</c:v>
                </c:pt>
                <c:pt idx="24">
                  <c:v>-0.13564659061148265</c:v>
                </c:pt>
                <c:pt idx="29">
                  <c:v>-0.155560136775031</c:v>
                </c:pt>
                <c:pt idx="33">
                  <c:v>-0.11656164998733251</c:v>
                </c:pt>
                <c:pt idx="37">
                  <c:v>-0.10202937992356151</c:v>
                </c:pt>
                <c:pt idx="42">
                  <c:v>-8.9683275187595654E-2</c:v>
                </c:pt>
                <c:pt idx="47">
                  <c:v>-5.317326813706473E-2</c:v>
                </c:pt>
                <c:pt idx="51">
                  <c:v>-4.9669392297902099E-2</c:v>
                </c:pt>
                <c:pt idx="55">
                  <c:v>-1.9432332631812238E-2</c:v>
                </c:pt>
                <c:pt idx="60">
                  <c:v>-2.0531646877052681E-2</c:v>
                </c:pt>
                <c:pt idx="65">
                  <c:v>2.6222024432399488E-2</c:v>
                </c:pt>
                <c:pt idx="67">
                  <c:v>7.9730833739546508E-2</c:v>
                </c:pt>
              </c:numCache>
            </c:numRef>
          </c:val>
          <c:smooth val="0"/>
        </c:ser>
        <c:ser>
          <c:idx val="2"/>
          <c:order val="2"/>
          <c:tx>
            <c:v>After controls for age, sex, income,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0"/>
        </c:ser>
        <c:ser>
          <c:idx val="0"/>
          <c:order val="3"/>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214176"/>
        <c:axId val="583214568"/>
      </c:lineChart>
      <c:catAx>
        <c:axId val="58321417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14568"/>
        <c:crossesAt val="0"/>
        <c:auto val="1"/>
        <c:lblAlgn val="ctr"/>
        <c:lblOffset val="100"/>
        <c:tickLblSkip val="5"/>
        <c:tickMarkSkip val="5"/>
        <c:noMultiLvlLbl val="0"/>
      </c:catAx>
      <c:valAx>
        <c:axId val="583214568"/>
        <c:scaling>
          <c:orientation val="minMax"/>
          <c:max val="0.18000000000000002"/>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1417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094194611312E-2"/>
          <c:y val="0.10014668328840491"/>
          <c:w val="0.60961401110336999"/>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chartsheets/_rels/sheet25.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26.bin"/></Relationships>
</file>

<file path=xl/chartsheets/_rels/sheet26.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2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7.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9.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2.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3.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4.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5.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5" right="0.75" top="1" bottom="1" header="0.5" footer="0.5"/>
  <pageSetup paperSize="9" orientation="landscape" r:id="rId1"/>
  <drawing r:id="rId2"/>
</chartsheet>
</file>

<file path=xl/chartsheets/sheet26.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rgb="FFFFFF0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0.86333</cdr:y>
    </cdr:from>
    <cdr:to>
      <cdr:x>1</cdr:x>
      <cdr:y>0.9797</cdr:y>
    </cdr:to>
    <cdr:sp macro="" textlink="">
      <cdr:nvSpPr>
        <cdr:cNvPr id="5" name="Rectangle 4"/>
        <cdr:cNvSpPr/>
      </cdr:nvSpPr>
      <cdr:spPr>
        <a:xfrm xmlns:a="http://schemas.openxmlformats.org/drawingml/2006/main">
          <a:off x="106895" y="4861560"/>
          <a:ext cx="9029485" cy="6553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11 points lower among women than among men; in 2017, the score of the labour party is 4 points higher among women.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0.86333</cdr:y>
    </cdr:from>
    <cdr:to>
      <cdr:x>1</cdr:x>
      <cdr:y>0.9797</cdr:y>
    </cdr:to>
    <cdr:sp macro="" textlink="">
      <cdr:nvSpPr>
        <cdr:cNvPr id="5" name="Rectangle 4"/>
        <cdr:cNvSpPr/>
      </cdr:nvSpPr>
      <cdr:spPr>
        <a:xfrm xmlns:a="http://schemas.openxmlformats.org/drawingml/2006/main">
          <a:off x="106895" y="4861560"/>
          <a:ext cx="9029485" cy="6553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1959, the labour party obtained a score that was 9 points higher among the 18-to-34-year-old than among the 65--year-old and over; in 2017, the score of the labour party is 39 points higher among the 18-to-34-year-old.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26 points lower among university graduates than among non-university graduates; in 2017, the score of the labour party is 6 points higher among university graduates. Controls alter levels but do not affect trends. Note: here "university graduates" include both technical and general higher-education degrees.</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26 points lower among university graduates than among non-university graduates; in 2017, the score of the labour party is 6 points higher among university graduates. Controls alter levels but do not affect trends. Note: here "university graduates" include both technical and general higher-education degrees.</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25 points lower among top 10% education voters than among bottom 90% education voters (registered voters are ranked by highest degree); in 2017, the score of the labour party is 13 points higher among top 10% education voters. Controls alter levels but do not affect trends. </a:t>
          </a:r>
          <a:endParaRPr lang="fr-FR" sz="1200">
            <a:effectLst/>
            <a:latin typeface="Arial" panose="020B0604020202020204" pitchFamily="34" charset="0"/>
            <a:cs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etc.) obtain a score that is 14 points lower among university graduates than among non-university graduates in France; in 2012, their score is 13 points higher among university graduates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green, extr.-left) obtain a score that is 17 points lower among university graduates than among non-university graduates in France; in 2012, their score is 9 points higher among university graduates. The evolution is similar for the democratic vote in the US and the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etc.) obtain a score that is 14 points lower among university graduates than among non-university graduates in France; in 2012, their score is 13 points higher among university graduates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green, extr.-left) obtain a score that is 14 points lower among top 10% education voters than among bottom 90% education voters in France; in 2012, their score is 9 points higher among top 10% education voters. The evolution is similar for the democratic vote in the US and the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0.00584</cdr:x>
      <cdr:y>0.8569</cdr:y>
    </cdr:from>
    <cdr:to>
      <cdr:x>0.99873</cdr:x>
      <cdr:y>1</cdr:y>
    </cdr:to>
    <cdr:sp macro="" textlink="">
      <cdr:nvSpPr>
        <cdr:cNvPr id="5" name="Rectangle 4"/>
        <cdr:cNvSpPr/>
      </cdr:nvSpPr>
      <cdr:spPr>
        <a:xfrm xmlns:a="http://schemas.openxmlformats.org/drawingml/2006/main">
          <a:off x="53340" y="4825358"/>
          <a:ext cx="9071437"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 parties (SFIO-PS, PC, Rad., etc.) obtain a score that is 14 points lower among top 10% education voters than among bottom 90% education voters in France; in 2012, their score is 13 points higher among top 10% educ.voters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0.01137</cdr:x>
      <cdr:y>0.8612</cdr:y>
    </cdr:from>
    <cdr:to>
      <cdr:x>0.98787</cdr:x>
      <cdr:y>0.96878</cdr:y>
    </cdr:to>
    <cdr:sp macro="" textlink="">
      <cdr:nvSpPr>
        <cdr:cNvPr id="6" name="Rectangle 5"/>
        <cdr:cNvSpPr/>
      </cdr:nvSpPr>
      <cdr:spPr>
        <a:xfrm xmlns:a="http://schemas.openxmlformats.org/drawingml/2006/main">
          <a:off x="103908" y="4850169"/>
          <a:ext cx="8922327" cy="6058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UK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profile of voting for the labour vs. conservative (excluding other votes) by income percentile is generally downward sloping, especially at the level of the top 10%, and particularly at the beginning of the period (from the 1950s to the 1980s). </a:t>
          </a:r>
          <a:r>
            <a:rPr lang="fr-FR" sz="1200" b="0" i="0" baseline="0">
              <a:solidFill>
                <a:schemeClr val="lt1"/>
              </a:solidFill>
              <a:effectLst/>
              <a:latin typeface="Arial" panose="020B0604020202020204" pitchFamily="34" charset="0"/>
              <a:ea typeface="+mn-ea"/>
              <a:cs typeface="Arial" panose="020B0604020202020204" pitchFamily="34" charset="0"/>
            </a:rPr>
            <a:t>7 (élections </a:t>
          </a:r>
          <a:r>
            <a:rPr lang="fr-FR" sz="1100" b="0" i="0" baseline="0">
              <a:solidFill>
                <a:schemeClr val="lt1"/>
              </a:solidFill>
              <a:effectLst/>
              <a:latin typeface="+mn-lt"/>
              <a:ea typeface="+mn-ea"/>
              <a:cs typeface="+mn-cs"/>
            </a:rPr>
            <a:t>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0.97429</cdr:y>
    </cdr:to>
    <cdr:sp macro="" textlink="">
      <cdr:nvSpPr>
        <cdr:cNvPr id="5" name="Rectangle 4"/>
        <cdr:cNvSpPr/>
      </cdr:nvSpPr>
      <cdr:spPr>
        <a:xfrm xmlns:a="http://schemas.openxmlformats.org/drawingml/2006/main">
          <a:off x="95292" y="4825358"/>
          <a:ext cx="9029485" cy="6610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30 points lower among top 10% income voters than among bottom 90% income voters; in 2017, the score of the labour party is 12 points lower among top 10% income voters.</a:t>
          </a:r>
          <a:r>
            <a:rPr lang="fr-FR" sz="1200" b="0" i="0" baseline="0">
              <a:solidFill>
                <a:schemeClr val="lt1"/>
              </a:solidFill>
              <a:effectLst/>
              <a:latin typeface="Arial" panose="020B0604020202020204" pitchFamily="34" charset="0"/>
              <a:ea typeface="+mn-ea"/>
              <a:cs typeface="Arial" panose="020B0604020202020204" pitchFamily="34" charset="0"/>
            </a:rPr>
            <a:t>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30 points lower among top 10% income voters than among bottom 90% income voters; in 2017, the score of the labour party is 12 points lower among top 10% income voters.</a:t>
          </a:r>
          <a:r>
            <a:rPr lang="fr-FR" sz="1200" b="0" i="0" baseline="0">
              <a:solidFill>
                <a:schemeClr val="lt1"/>
              </a:solidFill>
              <a:effectLst/>
              <a:latin typeface="Arial" panose="020B0604020202020204" pitchFamily="34" charset="0"/>
              <a:ea typeface="+mn-ea"/>
              <a:cs typeface="Arial" panose="020B0604020202020204" pitchFamily="34" charset="0"/>
            </a:rPr>
            <a:t>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0.00584</cdr:x>
      <cdr:y>0.8569</cdr:y>
    </cdr:from>
    <cdr:to>
      <cdr:x>0.99873</cdr:x>
      <cdr:y>1</cdr:y>
    </cdr:to>
    <cdr:sp macro="" textlink="">
      <cdr:nvSpPr>
        <cdr:cNvPr id="5" name="Rectangle 4"/>
        <cdr:cNvSpPr/>
      </cdr:nvSpPr>
      <cdr:spPr>
        <a:xfrm xmlns:a="http://schemas.openxmlformats.org/drawingml/2006/main">
          <a:off x="53340" y="4825358"/>
          <a:ext cx="9071437"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 parties (SFIO-PS, PC, Rad., etc.) obtain a score that is 14 points lower among top 10% education voters than among bottom 90% education voters in France; in 2012, their score is 13 points higher among top 10% educ.voters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9.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0.08532</cdr:x>
      <cdr:y>0.76114</cdr:y>
    </cdr:from>
    <cdr:to>
      <cdr:x>0.1433</cdr:x>
      <cdr:y>0.8077</cdr:y>
    </cdr:to>
    <cdr:sp macro="" textlink="">
      <cdr:nvSpPr>
        <cdr:cNvPr id="6" name="ZoneTexte 1"/>
        <cdr:cNvSpPr txBox="1"/>
      </cdr:nvSpPr>
      <cdr:spPr>
        <a:xfrm xmlns:a="http://schemas.openxmlformats.org/drawingml/2006/main">
          <a:off x="784913" y="4265576"/>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0.12192</cdr:x>
      <cdr:y>0.76246</cdr:y>
    </cdr:from>
    <cdr:to>
      <cdr:x>0.1799</cdr:x>
      <cdr:y>0.80901</cdr:y>
    </cdr:to>
    <cdr:sp macro="" textlink="">
      <cdr:nvSpPr>
        <cdr:cNvPr id="8" name="ZoneTexte 1"/>
        <cdr:cNvSpPr txBox="1"/>
      </cdr:nvSpPr>
      <cdr:spPr>
        <a:xfrm xmlns:a="http://schemas.openxmlformats.org/drawingml/2006/main">
          <a:off x="1121550" y="4272951"/>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0.15391</cdr:x>
      <cdr:y>0.76238</cdr:y>
    </cdr:from>
    <cdr:to>
      <cdr:x>0.21189</cdr:x>
      <cdr:y>0.80894</cdr:y>
    </cdr:to>
    <cdr:sp macro="" textlink="">
      <cdr:nvSpPr>
        <cdr:cNvPr id="9" name="ZoneTexte 1"/>
        <cdr:cNvSpPr txBox="1"/>
      </cdr:nvSpPr>
      <cdr:spPr>
        <a:xfrm xmlns:a="http://schemas.openxmlformats.org/drawingml/2006/main">
          <a:off x="1415894" y="4272503"/>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0.37511</cdr:x>
      <cdr:y>0.75723</cdr:y>
    </cdr:from>
    <cdr:to>
      <cdr:x>0.43309</cdr:x>
      <cdr:y>0.80379</cdr:y>
    </cdr:to>
    <cdr:sp macro="" textlink="">
      <cdr:nvSpPr>
        <cdr:cNvPr id="16" name="ZoneTexte 1"/>
        <cdr:cNvSpPr txBox="1"/>
      </cdr:nvSpPr>
      <cdr:spPr>
        <a:xfrm xmlns:a="http://schemas.openxmlformats.org/drawingml/2006/main">
          <a:off x="3450770" y="424361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0.26708</cdr:x>
      <cdr:y>0.7584</cdr:y>
    </cdr:from>
    <cdr:to>
      <cdr:x>0.32506</cdr:x>
      <cdr:y>0.80496</cdr:y>
    </cdr:to>
    <cdr:sp macro="" textlink="">
      <cdr:nvSpPr>
        <cdr:cNvPr id="17" name="ZoneTexte 1"/>
        <cdr:cNvSpPr txBox="1"/>
      </cdr:nvSpPr>
      <cdr:spPr>
        <a:xfrm xmlns:a="http://schemas.openxmlformats.org/drawingml/2006/main">
          <a:off x="2456971" y="425018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0.34112</cdr:x>
      <cdr:y>0.75963</cdr:y>
    </cdr:from>
    <cdr:to>
      <cdr:x>0.3991</cdr:x>
      <cdr:y>0.80619</cdr:y>
    </cdr:to>
    <cdr:sp macro="" textlink="">
      <cdr:nvSpPr>
        <cdr:cNvPr id="18" name="ZoneTexte 1"/>
        <cdr:cNvSpPr txBox="1"/>
      </cdr:nvSpPr>
      <cdr:spPr>
        <a:xfrm xmlns:a="http://schemas.openxmlformats.org/drawingml/2006/main">
          <a:off x="3138127" y="425711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0.93057</cdr:x>
      <cdr:y>0.76093</cdr:y>
    </cdr:from>
    <cdr:to>
      <cdr:x>0.98855</cdr:x>
      <cdr:y>0.80749</cdr:y>
    </cdr:to>
    <cdr:sp macro="" textlink="">
      <cdr:nvSpPr>
        <cdr:cNvPr id="19" name="ZoneTexte 1"/>
        <cdr:cNvSpPr txBox="1"/>
      </cdr:nvSpPr>
      <cdr:spPr>
        <a:xfrm xmlns:a="http://schemas.openxmlformats.org/drawingml/2006/main">
          <a:off x="8560674" y="426437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0.89314</cdr:x>
      <cdr:y>0.76211</cdr:y>
    </cdr:from>
    <cdr:to>
      <cdr:x>0.95112</cdr:x>
      <cdr:y>0.80867</cdr:y>
    </cdr:to>
    <cdr:sp macro="" textlink="">
      <cdr:nvSpPr>
        <cdr:cNvPr id="20" name="ZoneTexte 1"/>
        <cdr:cNvSpPr txBox="1"/>
      </cdr:nvSpPr>
      <cdr:spPr>
        <a:xfrm xmlns:a="http://schemas.openxmlformats.org/drawingml/2006/main">
          <a:off x="8216365" y="4270989"/>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0.85893</cdr:x>
      <cdr:y>0.76101</cdr:y>
    </cdr:from>
    <cdr:to>
      <cdr:x>0.91691</cdr:x>
      <cdr:y>0.80757</cdr:y>
    </cdr:to>
    <cdr:sp macro="" textlink="">
      <cdr:nvSpPr>
        <cdr:cNvPr id="22" name="ZoneTexte 1"/>
        <cdr:cNvSpPr txBox="1"/>
      </cdr:nvSpPr>
      <cdr:spPr>
        <a:xfrm xmlns:a="http://schemas.openxmlformats.org/drawingml/2006/main">
          <a:off x="7901644" y="426484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0.82225</cdr:x>
      <cdr:y>0.76083</cdr:y>
    </cdr:from>
    <cdr:to>
      <cdr:x>0.88023</cdr:x>
      <cdr:y>0.81114</cdr:y>
    </cdr:to>
    <cdr:sp macro="" textlink="">
      <cdr:nvSpPr>
        <cdr:cNvPr id="24" name="ZoneTexte 1"/>
        <cdr:cNvSpPr txBox="1"/>
      </cdr:nvSpPr>
      <cdr:spPr>
        <a:xfrm xmlns:a="http://schemas.openxmlformats.org/drawingml/2006/main">
          <a:off x="7564199" y="4263816"/>
          <a:ext cx="533382" cy="2819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0.70885</cdr:x>
      <cdr:y>0.75971</cdr:y>
    </cdr:from>
    <cdr:to>
      <cdr:x>0.76683</cdr:x>
      <cdr:y>0.80626</cdr:y>
    </cdr:to>
    <cdr:sp macro="" textlink="">
      <cdr:nvSpPr>
        <cdr:cNvPr id="26" name="ZoneTexte 1"/>
        <cdr:cNvSpPr txBox="1"/>
      </cdr:nvSpPr>
      <cdr:spPr>
        <a:xfrm xmlns:a="http://schemas.openxmlformats.org/drawingml/2006/main">
          <a:off x="6520981" y="4257527"/>
          <a:ext cx="533383"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0.63715</cdr:x>
      <cdr:y>0.75709</cdr:y>
    </cdr:from>
    <cdr:to>
      <cdr:x>0.69513</cdr:x>
      <cdr:y>0.80365</cdr:y>
    </cdr:to>
    <cdr:sp macro="" textlink="">
      <cdr:nvSpPr>
        <cdr:cNvPr id="29" name="ZoneTexte 1"/>
        <cdr:cNvSpPr txBox="1"/>
      </cdr:nvSpPr>
      <cdr:spPr>
        <a:xfrm xmlns:a="http://schemas.openxmlformats.org/drawingml/2006/main">
          <a:off x="5861391" y="4242866"/>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0.48776</cdr:x>
      <cdr:y>0.75599</cdr:y>
    </cdr:from>
    <cdr:to>
      <cdr:x>0.54574</cdr:x>
      <cdr:y>0.80255</cdr:y>
    </cdr:to>
    <cdr:sp macro="" textlink="">
      <cdr:nvSpPr>
        <cdr:cNvPr id="31" name="ZoneTexte 1"/>
        <cdr:cNvSpPr txBox="1"/>
      </cdr:nvSpPr>
      <cdr:spPr>
        <a:xfrm xmlns:a="http://schemas.openxmlformats.org/drawingml/2006/main">
          <a:off x="4487068" y="423670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0.45338</cdr:x>
      <cdr:y>0.75716</cdr:y>
    </cdr:from>
    <cdr:to>
      <cdr:x>0.51136</cdr:x>
      <cdr:y>0.80372</cdr:y>
    </cdr:to>
    <cdr:sp macro="" textlink="">
      <cdr:nvSpPr>
        <cdr:cNvPr id="32" name="ZoneTexte 1"/>
        <cdr:cNvSpPr txBox="1"/>
      </cdr:nvSpPr>
      <cdr:spPr>
        <a:xfrm xmlns:a="http://schemas.openxmlformats.org/drawingml/2006/main">
          <a:off x="4170810" y="424325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0.30312</cdr:x>
      <cdr:y>0.75717</cdr:y>
    </cdr:from>
    <cdr:to>
      <cdr:x>0.3611</cdr:x>
      <cdr:y>0.80373</cdr:y>
    </cdr:to>
    <cdr:sp macro="" textlink="">
      <cdr:nvSpPr>
        <cdr:cNvPr id="33" name="ZoneTexte 1"/>
        <cdr:cNvSpPr txBox="1"/>
      </cdr:nvSpPr>
      <cdr:spPr>
        <a:xfrm xmlns:a="http://schemas.openxmlformats.org/drawingml/2006/main">
          <a:off x="2788528" y="424328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0.00864</cdr:x>
      <cdr:y>0.86458</cdr:y>
    </cdr:from>
    <cdr:to>
      <cdr:x>1</cdr:x>
      <cdr:y>1</cdr:y>
    </cdr:to>
    <cdr:sp macro="" textlink="">
      <cdr:nvSpPr>
        <cdr:cNvPr id="25" name="Rectangle 24"/>
        <cdr:cNvSpPr/>
      </cdr:nvSpPr>
      <cdr:spPr>
        <a:xfrm xmlns:a="http://schemas.openxmlformats.org/drawingml/2006/main">
          <a:off x="79574" y="4852389"/>
          <a:ext cx="9130368" cy="7600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obtains 39% of the vote among self-reported Christians (inc. Anglicans, other Protestants, Catholics), 56% among  voters reporting other religions (Judaïsm, Hinduism, etc., except Islam), 54% among voters reporting no religion, and 96% among self-reported Muslims. Before 1979, Islam is included with other religions.</a:t>
          </a:r>
          <a:r>
            <a:rPr lang="fr-FR" sz="1100" b="0" i="0" baseline="0">
              <a:solidFill>
                <a:schemeClr val="lt1"/>
              </a:solidFill>
              <a:effectLst/>
              <a:latin typeface="Arial" panose="020B0604020202020204" pitchFamily="34" charset="0"/>
              <a:ea typeface="+mn-ea"/>
              <a:cs typeface="Arial" panose="020B0604020202020204" pitchFamily="34" charset="0"/>
            </a:rPr>
            <a:t>: </a:t>
          </a:r>
          <a:r>
            <a:rPr lang="fr-FR" sz="1100" b="0" i="0" baseline="0">
              <a:solidFill>
                <a:schemeClr val="lt1"/>
              </a:solidFill>
              <a:effectLst/>
              <a:latin typeface="+mn-lt"/>
              <a:ea typeface="+mn-ea"/>
              <a:cs typeface="+mn-cs"/>
            </a:rPr>
            <a:t>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0.52362</cdr:x>
      <cdr:y>0.75754</cdr:y>
    </cdr:from>
    <cdr:to>
      <cdr:x>0.5816</cdr:x>
      <cdr:y>0.8041</cdr:y>
    </cdr:to>
    <cdr:sp macro="" textlink="">
      <cdr:nvSpPr>
        <cdr:cNvPr id="28" name="ZoneTexte 1"/>
        <cdr:cNvSpPr txBox="1"/>
      </cdr:nvSpPr>
      <cdr:spPr>
        <a:xfrm xmlns:a="http://schemas.openxmlformats.org/drawingml/2006/main">
          <a:off x="4817025" y="424536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0.74352</cdr:x>
      <cdr:y>0.76001</cdr:y>
    </cdr:from>
    <cdr:to>
      <cdr:x>0.8015</cdr:x>
      <cdr:y>0.80657</cdr:y>
    </cdr:to>
    <cdr:sp macro="" textlink="">
      <cdr:nvSpPr>
        <cdr:cNvPr id="35" name="ZoneTexte 1"/>
        <cdr:cNvSpPr txBox="1"/>
      </cdr:nvSpPr>
      <cdr:spPr>
        <a:xfrm xmlns:a="http://schemas.openxmlformats.org/drawingml/2006/main">
          <a:off x="6839918" y="425920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0.67273</cdr:x>
      <cdr:y>0.76</cdr:y>
    </cdr:from>
    <cdr:to>
      <cdr:x>0.73071</cdr:x>
      <cdr:y>0.80656</cdr:y>
    </cdr:to>
    <cdr:sp macro="" textlink="">
      <cdr:nvSpPr>
        <cdr:cNvPr id="37" name="ZoneTexte 1"/>
        <cdr:cNvSpPr txBox="1"/>
      </cdr:nvSpPr>
      <cdr:spPr>
        <a:xfrm xmlns:a="http://schemas.openxmlformats.org/drawingml/2006/main">
          <a:off x="6188689" y="4259186"/>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0.55902</cdr:x>
      <cdr:y>0.7563</cdr:y>
    </cdr:from>
    <cdr:to>
      <cdr:x>0.617</cdr:x>
      <cdr:y>0.80286</cdr:y>
    </cdr:to>
    <cdr:sp macro="" textlink="">
      <cdr:nvSpPr>
        <cdr:cNvPr id="39" name="ZoneTexte 1"/>
        <cdr:cNvSpPr txBox="1"/>
      </cdr:nvSpPr>
      <cdr:spPr>
        <a:xfrm xmlns:a="http://schemas.openxmlformats.org/drawingml/2006/main">
          <a:off x="5142694" y="4238418"/>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userShapes>
</file>

<file path=xl/drawings/drawing51.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0.08984</cdr:x>
      <cdr:y>0.76362</cdr:y>
    </cdr:from>
    <cdr:to>
      <cdr:x>0.14782</cdr:x>
      <cdr:y>0.81018</cdr:y>
    </cdr:to>
    <cdr:sp macro="" textlink="">
      <cdr:nvSpPr>
        <cdr:cNvPr id="6" name="ZoneTexte 1"/>
        <cdr:cNvSpPr txBox="1"/>
      </cdr:nvSpPr>
      <cdr:spPr>
        <a:xfrm xmlns:a="http://schemas.openxmlformats.org/drawingml/2006/main">
          <a:off x="827455" y="428576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0.12267</cdr:x>
      <cdr:y>0.7637</cdr:y>
    </cdr:from>
    <cdr:to>
      <cdr:x>0.18065</cdr:x>
      <cdr:y>0.81025</cdr:y>
    </cdr:to>
    <cdr:sp macro="" textlink="">
      <cdr:nvSpPr>
        <cdr:cNvPr id="8" name="ZoneTexte 1"/>
        <cdr:cNvSpPr txBox="1"/>
      </cdr:nvSpPr>
      <cdr:spPr>
        <a:xfrm xmlns:a="http://schemas.openxmlformats.org/drawingml/2006/main">
          <a:off x="1128475" y="4283256"/>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0.15617</cdr:x>
      <cdr:y>0.76362</cdr:y>
    </cdr:from>
    <cdr:to>
      <cdr:x>0.21415</cdr:x>
      <cdr:y>0.81018</cdr:y>
    </cdr:to>
    <cdr:sp macro="" textlink="">
      <cdr:nvSpPr>
        <cdr:cNvPr id="9" name="ZoneTexte 1"/>
        <cdr:cNvSpPr txBox="1"/>
      </cdr:nvSpPr>
      <cdr:spPr>
        <a:xfrm xmlns:a="http://schemas.openxmlformats.org/drawingml/2006/main">
          <a:off x="1436582" y="4282835"/>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0.30766</cdr:x>
      <cdr:y>0.7597</cdr:y>
    </cdr:from>
    <cdr:to>
      <cdr:x>0.36564</cdr:x>
      <cdr:y>0.80626</cdr:y>
    </cdr:to>
    <cdr:sp macro="" textlink="">
      <cdr:nvSpPr>
        <cdr:cNvPr id="12" name="ZoneTexte 1"/>
        <cdr:cNvSpPr txBox="1"/>
      </cdr:nvSpPr>
      <cdr:spPr>
        <a:xfrm xmlns:a="http://schemas.openxmlformats.org/drawingml/2006/main">
          <a:off x="2830178" y="4260850"/>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0.34276</cdr:x>
      <cdr:y>0.75984</cdr:y>
    </cdr:from>
    <cdr:to>
      <cdr:x>0.40074</cdr:x>
      <cdr:y>0.80641</cdr:y>
    </cdr:to>
    <cdr:sp macro="" textlink="">
      <cdr:nvSpPr>
        <cdr:cNvPr id="14" name="ZoneTexte 1"/>
        <cdr:cNvSpPr txBox="1"/>
      </cdr:nvSpPr>
      <cdr:spPr>
        <a:xfrm xmlns:a="http://schemas.openxmlformats.org/drawingml/2006/main">
          <a:off x="3153005" y="4261634"/>
          <a:ext cx="533353" cy="2611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0.55734</cdr:x>
      <cdr:y>0.7597</cdr:y>
    </cdr:from>
    <cdr:to>
      <cdr:x>0.61532</cdr:x>
      <cdr:y>0.80626</cdr:y>
    </cdr:to>
    <cdr:sp macro="" textlink="">
      <cdr:nvSpPr>
        <cdr:cNvPr id="16" name="ZoneTexte 1"/>
        <cdr:cNvSpPr txBox="1"/>
      </cdr:nvSpPr>
      <cdr:spPr>
        <a:xfrm xmlns:a="http://schemas.openxmlformats.org/drawingml/2006/main">
          <a:off x="5126965" y="4260850"/>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0.45684</cdr:x>
      <cdr:y>0.7584</cdr:y>
    </cdr:from>
    <cdr:to>
      <cdr:x>0.51482</cdr:x>
      <cdr:y>0.80496</cdr:y>
    </cdr:to>
    <cdr:sp macro="" textlink="">
      <cdr:nvSpPr>
        <cdr:cNvPr id="17" name="ZoneTexte 1"/>
        <cdr:cNvSpPr txBox="1"/>
      </cdr:nvSpPr>
      <cdr:spPr>
        <a:xfrm xmlns:a="http://schemas.openxmlformats.org/drawingml/2006/main">
          <a:off x="4202449" y="4253558"/>
          <a:ext cx="533354"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0.52561</cdr:x>
      <cdr:y>0.7584</cdr:y>
    </cdr:from>
    <cdr:to>
      <cdr:x>0.58359</cdr:x>
      <cdr:y>0.80496</cdr:y>
    </cdr:to>
    <cdr:sp macro="" textlink="">
      <cdr:nvSpPr>
        <cdr:cNvPr id="18" name="ZoneTexte 1"/>
        <cdr:cNvSpPr txBox="1"/>
      </cdr:nvSpPr>
      <cdr:spPr>
        <a:xfrm xmlns:a="http://schemas.openxmlformats.org/drawingml/2006/main">
          <a:off x="4835037" y="4253558"/>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0.92755</cdr:x>
      <cdr:y>0.76217</cdr:y>
    </cdr:from>
    <cdr:to>
      <cdr:x>0.98553</cdr:x>
      <cdr:y>0.80873</cdr:y>
    </cdr:to>
    <cdr:sp macro="" textlink="">
      <cdr:nvSpPr>
        <cdr:cNvPr id="19" name="ZoneTexte 1"/>
        <cdr:cNvSpPr txBox="1"/>
      </cdr:nvSpPr>
      <cdr:spPr>
        <a:xfrm xmlns:a="http://schemas.openxmlformats.org/drawingml/2006/main">
          <a:off x="8532457" y="4274705"/>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0.89314</cdr:x>
      <cdr:y>0.76211</cdr:y>
    </cdr:from>
    <cdr:to>
      <cdr:x>0.95112</cdr:x>
      <cdr:y>0.80867</cdr:y>
    </cdr:to>
    <cdr:sp macro="" textlink="">
      <cdr:nvSpPr>
        <cdr:cNvPr id="20" name="ZoneTexte 1"/>
        <cdr:cNvSpPr txBox="1"/>
      </cdr:nvSpPr>
      <cdr:spPr>
        <a:xfrm xmlns:a="http://schemas.openxmlformats.org/drawingml/2006/main">
          <a:off x="8215879" y="4274340"/>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0.85893</cdr:x>
      <cdr:y>0.76101</cdr:y>
    </cdr:from>
    <cdr:to>
      <cdr:x>0.91691</cdr:x>
      <cdr:y>0.80757</cdr:y>
    </cdr:to>
    <cdr:sp macro="" textlink="">
      <cdr:nvSpPr>
        <cdr:cNvPr id="22" name="ZoneTexte 1"/>
        <cdr:cNvSpPr txBox="1"/>
      </cdr:nvSpPr>
      <cdr:spPr>
        <a:xfrm xmlns:a="http://schemas.openxmlformats.org/drawingml/2006/main">
          <a:off x="7901184" y="4268197"/>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0.82601</cdr:x>
      <cdr:y>0.76087</cdr:y>
    </cdr:from>
    <cdr:to>
      <cdr:x>0.88399</cdr:x>
      <cdr:y>0.80743</cdr:y>
    </cdr:to>
    <cdr:sp macro="" textlink="">
      <cdr:nvSpPr>
        <cdr:cNvPr id="24" name="ZoneTexte 1"/>
        <cdr:cNvSpPr txBox="1"/>
      </cdr:nvSpPr>
      <cdr:spPr>
        <a:xfrm xmlns:a="http://schemas.openxmlformats.org/drawingml/2006/main">
          <a:off x="7598368" y="4267412"/>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0.74047</cdr:x>
      <cdr:y>0.76094</cdr:y>
    </cdr:from>
    <cdr:to>
      <cdr:x>0.79845</cdr:x>
      <cdr:y>0.8075</cdr:y>
    </cdr:to>
    <cdr:sp macro="" textlink="">
      <cdr:nvSpPr>
        <cdr:cNvPr id="26" name="ZoneTexte 1"/>
        <cdr:cNvSpPr txBox="1"/>
      </cdr:nvSpPr>
      <cdr:spPr>
        <a:xfrm xmlns:a="http://schemas.openxmlformats.org/drawingml/2006/main">
          <a:off x="6811507" y="4267777"/>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0.70868</cdr:x>
      <cdr:y>0.7608</cdr:y>
    </cdr:from>
    <cdr:to>
      <cdr:x>0.76666</cdr:x>
      <cdr:y>0.80736</cdr:y>
    </cdr:to>
    <cdr:sp macro="" textlink="">
      <cdr:nvSpPr>
        <cdr:cNvPr id="29" name="ZoneTexte 1"/>
        <cdr:cNvSpPr txBox="1"/>
      </cdr:nvSpPr>
      <cdr:spPr>
        <a:xfrm xmlns:a="http://schemas.openxmlformats.org/drawingml/2006/main">
          <a:off x="6519127" y="4266993"/>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0.67526</cdr:x>
      <cdr:y>0.76217</cdr:y>
    </cdr:from>
    <cdr:to>
      <cdr:x>0.73324</cdr:x>
      <cdr:y>0.80873</cdr:y>
    </cdr:to>
    <cdr:sp macro="" textlink="">
      <cdr:nvSpPr>
        <cdr:cNvPr id="31" name="ZoneTexte 1"/>
        <cdr:cNvSpPr txBox="1"/>
      </cdr:nvSpPr>
      <cdr:spPr>
        <a:xfrm xmlns:a="http://schemas.openxmlformats.org/drawingml/2006/main">
          <a:off x="6211699" y="4274704"/>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0.63938</cdr:x>
      <cdr:y>0.76087</cdr:y>
    </cdr:from>
    <cdr:to>
      <cdr:x>0.69736</cdr:x>
      <cdr:y>0.80743</cdr:y>
    </cdr:to>
    <cdr:sp macro="" textlink="">
      <cdr:nvSpPr>
        <cdr:cNvPr id="32" name="ZoneTexte 1"/>
        <cdr:cNvSpPr txBox="1"/>
      </cdr:nvSpPr>
      <cdr:spPr>
        <a:xfrm xmlns:a="http://schemas.openxmlformats.org/drawingml/2006/main">
          <a:off x="5881608" y="4267413"/>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0.49138</cdr:x>
      <cdr:y>0.7584</cdr:y>
    </cdr:from>
    <cdr:to>
      <cdr:x>0.54936</cdr:x>
      <cdr:y>0.80496</cdr:y>
    </cdr:to>
    <cdr:sp macro="" textlink="">
      <cdr:nvSpPr>
        <cdr:cNvPr id="33" name="ZoneTexte 1"/>
        <cdr:cNvSpPr txBox="1"/>
      </cdr:nvSpPr>
      <cdr:spPr>
        <a:xfrm xmlns:a="http://schemas.openxmlformats.org/drawingml/2006/main">
          <a:off x="4520121" y="4253558"/>
          <a:ext cx="533354"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0.00864</cdr:x>
      <cdr:y>0.86458</cdr:y>
    </cdr:from>
    <cdr:to>
      <cdr:x>1</cdr:x>
      <cdr:y>1</cdr:y>
    </cdr:to>
    <cdr:sp macro="" textlink="">
      <cdr:nvSpPr>
        <cdr:cNvPr id="25" name="Rectangle 24"/>
        <cdr:cNvSpPr/>
      </cdr:nvSpPr>
      <cdr:spPr>
        <a:xfrm xmlns:a="http://schemas.openxmlformats.org/drawingml/2006/main">
          <a:off x="79574" y="4852389"/>
          <a:ext cx="9130368" cy="7600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obtains 41% of the vote among self-reported ethnic "Whites", 81% among among "Africans-Caribbeans", 82% among "Indians-Pakistanis-Bengladeshis" and 69% among "Other" (including "Chinese", "Arabs", etc.).           Note: in 2017, 5% of voters refused to answer the ethnic identity question (and 77% of them voted Labour) (not shown here).</a:t>
          </a:r>
          <a:r>
            <a:rPr lang="fr-FR" sz="11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Arial" panose="020B0604020202020204" pitchFamily="34" charset="0"/>
              <a:ea typeface="+mn-ea"/>
              <a:cs typeface="Arial" panose="020B0604020202020204" pitchFamily="34" charset="0"/>
            </a:rPr>
            <a:t>: </a:t>
          </a:r>
          <a:r>
            <a:rPr lang="fr-FR" sz="1100" b="0" i="0" baseline="0">
              <a:solidFill>
                <a:schemeClr val="lt1"/>
              </a:solidFill>
              <a:effectLst/>
              <a:latin typeface="+mn-lt"/>
              <a:ea typeface="+mn-ea"/>
              <a:cs typeface="+mn-cs"/>
            </a:rPr>
            <a:t>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0.27295</cdr:x>
      <cdr:y>0.75991</cdr:y>
    </cdr:from>
    <cdr:to>
      <cdr:x>0.33093</cdr:x>
      <cdr:y>0.80647</cdr:y>
    </cdr:to>
    <cdr:sp macro="" textlink="">
      <cdr:nvSpPr>
        <cdr:cNvPr id="23" name="ZoneTexte 1"/>
        <cdr:cNvSpPr txBox="1"/>
      </cdr:nvSpPr>
      <cdr:spPr>
        <a:xfrm xmlns:a="http://schemas.openxmlformats.org/drawingml/2006/main">
          <a:off x="2510862" y="4262053"/>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0.01284</cdr:x>
      <cdr:y>0.877</cdr:y>
    </cdr:from>
    <cdr:to>
      <cdr:x>0.99759</cdr:x>
      <cdr:y>0.98278</cdr:y>
    </cdr:to>
    <cdr:sp macro="" textlink="">
      <cdr:nvSpPr>
        <cdr:cNvPr id="4" name="Rectangle 3"/>
        <cdr:cNvSpPr/>
      </cdr:nvSpPr>
      <cdr:spPr>
        <a:xfrm xmlns:a="http://schemas.openxmlformats.org/drawingml/2006/main">
          <a:off x="117320" y="4939145"/>
          <a:ext cx="8997733" cy="59574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0" i="0" baseline="0">
              <a:solidFill>
                <a:schemeClr val="tx1"/>
              </a:solidFill>
              <a:effectLst/>
              <a:latin typeface="Arial" panose="020B0604020202020204" pitchFamily="34" charset="0"/>
              <a:ea typeface="+mn-ea"/>
              <a:cs typeface="Arial" panose="020B0604020202020204" pitchFamily="34" charset="0"/>
            </a:rPr>
            <a:t>Percentage of popular vote obtained by labour, conservative, liberal/lib-dem and other parties in British legislative elections 1945-2017. SNP: Scottish National Party. UKIP: UK Independance Party. Other parties include greens, other regionalist parties, etc. Source: see piketty.pse.ens.fr/conflict.</a:t>
          </a:r>
          <a:r>
            <a:rPr lang="fr-FR" sz="1200" b="0" i="0" baseline="0">
              <a:solidFill>
                <a:schemeClr val="lt1"/>
              </a:solidFill>
              <a:effectLst/>
              <a:latin typeface="+mn-lt"/>
              <a:ea typeface="+mn-ea"/>
              <a:cs typeface="+mn-cs"/>
            </a:rPr>
            <a:t> Other e 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0.01284</cdr:x>
      <cdr:y>0.87964</cdr:y>
    </cdr:from>
    <cdr:to>
      <cdr:x>0.99759</cdr:x>
      <cdr:y>0.95709</cdr:y>
    </cdr:to>
    <cdr:sp macro="" textlink="">
      <cdr:nvSpPr>
        <cdr:cNvPr id="4" name="Rectangle 3"/>
        <cdr:cNvSpPr/>
      </cdr:nvSpPr>
      <cdr:spPr>
        <a:xfrm xmlns:a="http://schemas.openxmlformats.org/drawingml/2006/main">
          <a:off x="117231" y="4956234"/>
          <a:ext cx="8990123" cy="4363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0" i="0" baseline="0">
              <a:solidFill>
                <a:schemeClr val="tx1"/>
              </a:solidFill>
              <a:effectLst/>
              <a:latin typeface="Arial" panose="020B0604020202020204" pitchFamily="34" charset="0"/>
              <a:ea typeface="+mn-ea"/>
              <a:cs typeface="Arial" panose="020B0604020202020204" pitchFamily="34" charset="0"/>
            </a:rPr>
            <a:t>Percentage of popular vote obtained by labour and conservative parties in British legislative elections1945-2017 (excluding other parties). Source: see piketty.pse.ens.fr/conflict.</a:t>
          </a:r>
          <a:r>
            <a:rPr lang="fr-FR" sz="1200" b="0" i="0" baseline="0">
              <a:solidFill>
                <a:schemeClr val="lt1"/>
              </a:solidFill>
              <a:effectLst/>
              <a:latin typeface="+mn-lt"/>
              <a:ea typeface="+mn-ea"/>
              <a:cs typeface="+mn-cs"/>
            </a:rPr>
            <a:t> de 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dr:relSizeAnchor xmlns:cdr="http://schemas.openxmlformats.org/drawingml/2006/chartDrawing">
    <cdr:from>
      <cdr:x>0.36672</cdr:x>
      <cdr:y>0.65531</cdr:y>
    </cdr:from>
    <cdr:to>
      <cdr:x>0.52081</cdr:x>
      <cdr:y>0.74504</cdr:y>
    </cdr:to>
    <cdr:sp macro="" textlink="">
      <cdr:nvSpPr>
        <cdr:cNvPr id="6" name="Rectangle 5"/>
        <cdr:cNvSpPr/>
      </cdr:nvSpPr>
      <cdr:spPr>
        <a:xfrm xmlns:a="http://schemas.openxmlformats.org/drawingml/2006/main">
          <a:off x="3347945" y="3692262"/>
          <a:ext cx="1406741" cy="505575"/>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Thatcher 54% Callaghan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0.47913</cdr:x>
      <cdr:y>0.52406</cdr:y>
    </cdr:from>
    <cdr:to>
      <cdr:x>0.47994</cdr:x>
      <cdr:y>0.658</cdr:y>
    </cdr:to>
    <cdr:cxnSp macro="">
      <cdr:nvCxnSpPr>
        <cdr:cNvPr id="8" name="Connecteur droit avec flèche 7"/>
        <cdr:cNvCxnSpPr/>
      </cdr:nvCxnSpPr>
      <cdr:spPr>
        <a:xfrm xmlns:a="http://schemas.openxmlformats.org/drawingml/2006/main" flipV="1">
          <a:off x="4374173" y="2952767"/>
          <a:ext cx="7352" cy="754656"/>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0.08748</cdr:x>
      <cdr:y>0.65531</cdr:y>
    </cdr:from>
    <cdr:to>
      <cdr:x>0.22793</cdr:x>
      <cdr:y>0.74504</cdr:y>
    </cdr:to>
    <cdr:sp macro="" textlink="">
      <cdr:nvSpPr>
        <cdr:cNvPr id="9" name="Rectangle 8"/>
        <cdr:cNvSpPr/>
      </cdr:nvSpPr>
      <cdr:spPr>
        <a:xfrm xmlns:a="http://schemas.openxmlformats.org/drawingml/2006/main">
          <a:off x="798606" y="3692257"/>
          <a:ext cx="1282240"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Attlee 57% Churchill 43%</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0.08989</cdr:x>
      <cdr:y>0.56957</cdr:y>
    </cdr:from>
    <cdr:to>
      <cdr:x>0.12199</cdr:x>
      <cdr:y>0.6528</cdr:y>
    </cdr:to>
    <cdr:cxnSp macro="">
      <cdr:nvCxnSpPr>
        <cdr:cNvPr id="10" name="Connecteur droit avec flèche 9"/>
        <cdr:cNvCxnSpPr/>
      </cdr:nvCxnSpPr>
      <cdr:spPr>
        <a:xfrm xmlns:a="http://schemas.openxmlformats.org/drawingml/2006/main" flipH="1" flipV="1">
          <a:off x="820615" y="3209192"/>
          <a:ext cx="293077" cy="468923"/>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0.61632</cdr:x>
      <cdr:y>0.65661</cdr:y>
    </cdr:from>
    <cdr:to>
      <cdr:x>0.76394</cdr:x>
      <cdr:y>0.74634</cdr:y>
    </cdr:to>
    <cdr:sp macro="" textlink="">
      <cdr:nvSpPr>
        <cdr:cNvPr id="11" name="Rectangle 10"/>
        <cdr:cNvSpPr/>
      </cdr:nvSpPr>
      <cdr:spPr>
        <a:xfrm xmlns:a="http://schemas.openxmlformats.org/drawingml/2006/main">
          <a:off x="5626610" y="3699595"/>
          <a:ext cx="1347674"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Blair 58% Major 42%</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0.69095</cdr:x>
      <cdr:y>0.59298</cdr:y>
    </cdr:from>
    <cdr:to>
      <cdr:x>0.69101</cdr:x>
      <cdr:y>0.65254</cdr:y>
    </cdr:to>
    <cdr:cxnSp macro="">
      <cdr:nvCxnSpPr>
        <cdr:cNvPr id="13" name="Connecteur droit avec flèche 12"/>
        <cdr:cNvCxnSpPr/>
      </cdr:nvCxnSpPr>
      <cdr:spPr>
        <a:xfrm xmlns:a="http://schemas.openxmlformats.org/drawingml/2006/main" flipV="1">
          <a:off x="6307941" y="3341077"/>
          <a:ext cx="540" cy="335578"/>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0.80979</cdr:x>
      <cdr:y>0.65531</cdr:y>
    </cdr:from>
    <cdr:to>
      <cdr:x>0.95821</cdr:x>
      <cdr:y>0.74504</cdr:y>
    </cdr:to>
    <cdr:sp macro="" textlink="">
      <cdr:nvSpPr>
        <cdr:cNvPr id="15" name="Rectangle 14"/>
        <cdr:cNvSpPr/>
      </cdr:nvSpPr>
      <cdr:spPr>
        <a:xfrm xmlns:a="http://schemas.openxmlformats.org/drawingml/2006/main">
          <a:off x="7392865" y="3692267"/>
          <a:ext cx="1354973" cy="505575"/>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May 51% Corbyn 49%</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0.93012</cdr:x>
      <cdr:y>0.52276</cdr:y>
    </cdr:from>
    <cdr:to>
      <cdr:x>0.93098</cdr:x>
      <cdr:y>0.65392</cdr:y>
    </cdr:to>
    <cdr:cxnSp macro="">
      <cdr:nvCxnSpPr>
        <cdr:cNvPr id="18" name="Connecteur droit avec flèche 17"/>
        <cdr:cNvCxnSpPr/>
      </cdr:nvCxnSpPr>
      <cdr:spPr>
        <a:xfrm xmlns:a="http://schemas.openxmlformats.org/drawingml/2006/main" flipV="1">
          <a:off x="8491375" y="2945423"/>
          <a:ext cx="7856" cy="739013"/>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ata/UK/BES/BESOutputTables/RegResultsB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Piketty2018AppendixU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ata/UK/BES/BESOutputTables/ResDecBE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Piketty2018AppendixFrance.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ata/UK/BES/BESOutputTables/StatDesB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TRegsexe"/>
      <sheetName val="TRegage1"/>
      <sheetName val="TRegdiplome"/>
      <sheetName val="TRegdiplome2"/>
      <sheetName val="TRegtop10e"/>
      <sheetName val="TRegtop10y"/>
      <sheetName val="TRegowner"/>
    </sheetNames>
    <sheetDataSet>
      <sheetData sheetId="0"/>
      <sheetData sheetId="1">
        <row r="19">
          <cell r="J19">
            <v>-3.0941595615101607E-2</v>
          </cell>
        </row>
        <row r="20">
          <cell r="J20">
            <v>-7.7579672625979701E-2</v>
          </cell>
        </row>
        <row r="21">
          <cell r="J21">
            <v>-7.228488884502704E-2</v>
          </cell>
        </row>
        <row r="22">
          <cell r="J22">
            <v>-5.33562454945941E-3</v>
          </cell>
        </row>
        <row r="23">
          <cell r="J23">
            <v>-2.164121913262592E-2</v>
          </cell>
        </row>
        <row r="24">
          <cell r="J24">
            <v>1.4836104266130476E-2</v>
          </cell>
        </row>
        <row r="25">
          <cell r="J25">
            <v>-4.0125159542989822E-3</v>
          </cell>
        </row>
        <row r="26">
          <cell r="J26">
            <v>8.1017177833422986E-3</v>
          </cell>
        </row>
        <row r="27">
          <cell r="J27">
            <v>-1.6423610277857804E-3</v>
          </cell>
        </row>
        <row r="28">
          <cell r="J28">
            <v>-9.1280112075036203E-3</v>
          </cell>
        </row>
        <row r="29">
          <cell r="J29">
            <v>-1.5436462227214232E-3</v>
          </cell>
        </row>
        <row r="30">
          <cell r="J30">
            <v>1.0210009595077837E-2</v>
          </cell>
        </row>
        <row r="31">
          <cell r="J31">
            <v>2.2525420868337857E-2</v>
          </cell>
        </row>
        <row r="32">
          <cell r="J32">
            <v>3.3134890012289524E-2</v>
          </cell>
        </row>
        <row r="33">
          <cell r="J33">
            <v>3.5219270625647114E-2</v>
          </cell>
        </row>
        <row r="35">
          <cell r="J35">
            <v>6.894522299816197E-2</v>
          </cell>
        </row>
      </sheetData>
      <sheetData sheetId="2">
        <row r="19">
          <cell r="B19">
            <v>7.3509801023141655E-2</v>
          </cell>
        </row>
        <row r="20">
          <cell r="B20">
            <v>-6.8838367891371807E-2</v>
          </cell>
        </row>
        <row r="21">
          <cell r="B21">
            <v>1.262313083945975E-2</v>
          </cell>
        </row>
        <row r="22">
          <cell r="B22">
            <v>1.9890799830198123E-2</v>
          </cell>
        </row>
        <row r="23">
          <cell r="B23">
            <v>4.8856878328147807E-2</v>
          </cell>
        </row>
        <row r="24">
          <cell r="B24">
            <v>6.2340514828137163E-2</v>
          </cell>
        </row>
        <row r="25">
          <cell r="B25">
            <v>7.3510165145583978E-2</v>
          </cell>
        </row>
        <row r="26">
          <cell r="B26">
            <v>4.5363462422456377E-3</v>
          </cell>
        </row>
        <row r="27">
          <cell r="B27">
            <v>2.7998628819429786E-2</v>
          </cell>
        </row>
        <row r="28">
          <cell r="B28">
            <v>-1.7775195039013803E-2</v>
          </cell>
        </row>
        <row r="29">
          <cell r="B29">
            <v>4.558405792596517E-2</v>
          </cell>
        </row>
        <row r="30">
          <cell r="B30">
            <v>8.9069154582372564E-2</v>
          </cell>
        </row>
        <row r="31">
          <cell r="B31">
            <v>0.10897293946984839</v>
          </cell>
        </row>
        <row r="32">
          <cell r="B32">
            <v>9.2555246072645037E-2</v>
          </cell>
        </row>
        <row r="33">
          <cell r="B33">
            <v>0.22325350188421916</v>
          </cell>
        </row>
        <row r="35">
          <cell r="B35">
            <v>0.31222466306341667</v>
          </cell>
        </row>
      </sheetData>
      <sheetData sheetId="3">
        <row r="19">
          <cell r="B19">
            <v>-0.15845048044462096</v>
          </cell>
          <cell r="J19">
            <v>-0.17313992829720845</v>
          </cell>
          <cell r="N19">
            <v>-0.13476871626939346</v>
          </cell>
          <cell r="R19">
            <v>-7.7627453549020897E-2</v>
          </cell>
        </row>
        <row r="20">
          <cell r="B20">
            <v>-9.7576510318117385E-2</v>
          </cell>
          <cell r="J20">
            <v>-0.1294716244050951</v>
          </cell>
          <cell r="N20">
            <v>-7.8869183492185177E-2</v>
          </cell>
          <cell r="R20">
            <v>-9.1135371333733464E-2</v>
          </cell>
        </row>
        <row r="21">
          <cell r="B21">
            <v>-0.11860748848504014</v>
          </cell>
          <cell r="J21">
            <v>-0.13647866607047898</v>
          </cell>
          <cell r="N21">
            <v>-5.9071132492516977E-2</v>
          </cell>
          <cell r="R21">
            <v>-7.6510035330642004E-2</v>
          </cell>
        </row>
        <row r="22">
          <cell r="B22">
            <v>-7.9040804117382416E-2</v>
          </cell>
          <cell r="J22">
            <v>-8.92641008934799E-2</v>
          </cell>
          <cell r="N22">
            <v>-5.163910858683475E-2</v>
          </cell>
          <cell r="R22">
            <v>-5.2060290221653073E-2</v>
          </cell>
        </row>
        <row r="23">
          <cell r="B23">
            <v>-5.2723178272699185E-2</v>
          </cell>
          <cell r="J23">
            <v>-6.158318538790275E-2</v>
          </cell>
          <cell r="N23">
            <v>2.0609835064913456E-4</v>
          </cell>
          <cell r="R23">
            <v>-1.8587944077217027E-2</v>
          </cell>
        </row>
        <row r="24">
          <cell r="B24">
            <v>3.8038201756781874E-2</v>
          </cell>
          <cell r="J24">
            <v>1.1100393425538143E-2</v>
          </cell>
          <cell r="N24">
            <v>9.8056419919657373E-3</v>
          </cell>
          <cell r="R24">
            <v>2.9589575118928398E-2</v>
          </cell>
        </row>
        <row r="25">
          <cell r="B25">
            <v>7.2397806531458359E-2</v>
          </cell>
          <cell r="J25">
            <v>3.9343904247694073E-2</v>
          </cell>
          <cell r="N25">
            <v>4.2083641770492772E-2</v>
          </cell>
          <cell r="R25">
            <v>5.9566222204819358E-2</v>
          </cell>
        </row>
        <row r="26">
          <cell r="B26">
            <v>-1.415717495545789E-2</v>
          </cell>
          <cell r="J26">
            <v>-2.6524555285181869E-2</v>
          </cell>
          <cell r="N26">
            <v>-5.1176862086380552E-2</v>
          </cell>
          <cell r="R26">
            <v>-4.338712698473577E-2</v>
          </cell>
        </row>
        <row r="27">
          <cell r="B27">
            <v>5.1356545262929631E-3</v>
          </cell>
          <cell r="J27">
            <v>6.5454404502739453E-3</v>
          </cell>
          <cell r="N27">
            <v>7.6900839742136878E-2</v>
          </cell>
          <cell r="R27">
            <v>5.1942928148643139E-2</v>
          </cell>
        </row>
        <row r="28">
          <cell r="B28">
            <v>-3.0268780953407975E-3</v>
          </cell>
          <cell r="J28">
            <v>-8.9732172353724018E-4</v>
          </cell>
          <cell r="N28">
            <v>6.250946793627192E-2</v>
          </cell>
          <cell r="R28">
            <v>3.6482649646569408E-2</v>
          </cell>
        </row>
        <row r="29">
          <cell r="B29">
            <v>5.573348654667333E-2</v>
          </cell>
          <cell r="J29">
            <v>4.6426508834450833E-2</v>
          </cell>
          <cell r="N29">
            <v>7.0539355525678665E-2</v>
          </cell>
          <cell r="R29">
            <v>6.0091239446285249E-2</v>
          </cell>
        </row>
        <row r="30">
          <cell r="B30">
            <v>8.8729757977923499E-2</v>
          </cell>
          <cell r="J30">
            <v>6.732970244759931E-2</v>
          </cell>
          <cell r="N30">
            <v>8.4431705274670019E-2</v>
          </cell>
          <cell r="R30">
            <v>7.1777119490608915E-2</v>
          </cell>
        </row>
        <row r="31">
          <cell r="B31">
            <v>0.13124131339737152</v>
          </cell>
          <cell r="J31">
            <v>0.11876633263581941</v>
          </cell>
          <cell r="N31">
            <v>0.13471714459869086</v>
          </cell>
          <cell r="R31">
            <v>8.0191917297210022E-2</v>
          </cell>
        </row>
        <row r="32">
          <cell r="B32">
            <v>0.14953077609550233</v>
          </cell>
          <cell r="J32">
            <v>0.13177680946843326</v>
          </cell>
          <cell r="N32">
            <v>0.13606374713920324</v>
          </cell>
          <cell r="R32">
            <v>9.2155456990267781E-2</v>
          </cell>
        </row>
        <row r="33">
          <cell r="B33">
            <v>0.16529843978319381</v>
          </cell>
          <cell r="J33">
            <v>0.13910978648413844</v>
          </cell>
          <cell r="N33">
            <v>0.14102012685529386</v>
          </cell>
          <cell r="R33">
            <v>9.532573548101185E-2</v>
          </cell>
        </row>
        <row r="35">
          <cell r="B35">
            <v>0.21102352465010868</v>
          </cell>
          <cell r="J35">
            <v>0.18241498163508807</v>
          </cell>
          <cell r="N35">
            <v>0.18615912879696284</v>
          </cell>
          <cell r="R35">
            <v>0.14386493972537229</v>
          </cell>
        </row>
      </sheetData>
      <sheetData sheetId="4">
        <row r="19">
          <cell r="B19">
            <v>-8.1673959393251852E-2</v>
          </cell>
          <cell r="J19">
            <v>-0.10004189185282125</v>
          </cell>
          <cell r="N19">
            <v>-6.0318788127611704E-2</v>
          </cell>
        </row>
        <row r="20">
          <cell r="B20">
            <v>-0.1200109441955263</v>
          </cell>
          <cell r="J20">
            <v>-0.11572897301153613</v>
          </cell>
          <cell r="N20">
            <v>-1.1675888712008923E-2</v>
          </cell>
        </row>
        <row r="21">
          <cell r="B21">
            <v>-0.31424914560862721</v>
          </cell>
          <cell r="J21">
            <v>-0.31193306042696117</v>
          </cell>
          <cell r="N21">
            <v>-0.13421478060310435</v>
          </cell>
        </row>
        <row r="22">
          <cell r="B22">
            <v>-0.1733527245586399</v>
          </cell>
          <cell r="J22">
            <v>-0.16389307468929115</v>
          </cell>
          <cell r="N22">
            <v>-4.1854311130195228E-2</v>
          </cell>
        </row>
        <row r="23">
          <cell r="B23">
            <v>-0.2625249415503641</v>
          </cell>
          <cell r="J23">
            <v>-0.23246042027603644</v>
          </cell>
          <cell r="N23">
            <v>-4.8473599712277431E-2</v>
          </cell>
        </row>
        <row r="24">
          <cell r="B24">
            <v>-0.12009934391650667</v>
          </cell>
          <cell r="J24">
            <v>-0.12431936326594742</v>
          </cell>
          <cell r="N24">
            <v>-0.1047526513418981</v>
          </cell>
        </row>
        <row r="25">
          <cell r="B25">
            <v>-5.5324486175683731E-2</v>
          </cell>
          <cell r="J25">
            <v>-6.8866925648867525E-2</v>
          </cell>
          <cell r="N25">
            <v>-3.9205126983019464E-2</v>
          </cell>
        </row>
        <row r="26">
          <cell r="B26">
            <v>-4.6670440375757863E-2</v>
          </cell>
          <cell r="J26">
            <v>-4.6715861172723146E-2</v>
          </cell>
          <cell r="N26">
            <v>-7.530951006103466E-2</v>
          </cell>
        </row>
        <row r="27">
          <cell r="B27">
            <v>3.5406161940860763E-2</v>
          </cell>
          <cell r="J27">
            <v>3.4223251369681393E-2</v>
          </cell>
          <cell r="N27">
            <v>0.12015899221739525</v>
          </cell>
        </row>
        <row r="28">
          <cell r="B28">
            <v>2.1351586450066004E-2</v>
          </cell>
          <cell r="J28">
            <v>2.839008001217766E-2</v>
          </cell>
          <cell r="N28">
            <v>0.10233930215385212</v>
          </cell>
        </row>
        <row r="29">
          <cell r="B29">
            <v>5.2560540063597165E-2</v>
          </cell>
          <cell r="J29">
            <v>4.0561386561258302E-2</v>
          </cell>
          <cell r="N29">
            <v>6.9679097523262068E-2</v>
          </cell>
        </row>
        <row r="30">
          <cell r="B30">
            <v>5.6493414430091093E-2</v>
          </cell>
          <cell r="J30">
            <v>3.3187506592624309E-2</v>
          </cell>
          <cell r="N30">
            <v>6.8775731996390727E-2</v>
          </cell>
        </row>
        <row r="31">
          <cell r="B31">
            <v>7.4419704176485843E-2</v>
          </cell>
          <cell r="J31">
            <v>5.6776934703309558E-2</v>
          </cell>
          <cell r="N31">
            <v>8.6805166620321214E-2</v>
          </cell>
        </row>
        <row r="32">
          <cell r="B32">
            <v>8.9994932173311198E-2</v>
          </cell>
          <cell r="J32">
            <v>6.7347019312664042E-2</v>
          </cell>
          <cell r="N32">
            <v>7.0501552006320578E-2</v>
          </cell>
        </row>
        <row r="33">
          <cell r="B33">
            <v>0.12175434709423628</v>
          </cell>
          <cell r="J33">
            <v>8.7254298355380733E-2</v>
          </cell>
          <cell r="N33">
            <v>9.9229927846776242E-2</v>
          </cell>
        </row>
        <row r="35">
          <cell r="B35">
            <v>0.19384925260038086</v>
          </cell>
          <cell r="J35">
            <v>0.16092695808780433</v>
          </cell>
          <cell r="N35">
            <v>0.17646487788022697</v>
          </cell>
        </row>
      </sheetData>
      <sheetData sheetId="5">
        <row r="19">
          <cell r="B19">
            <v>-9.9897823077757783E-2</v>
          </cell>
          <cell r="J19">
            <v>-0.11656164998733251</v>
          </cell>
          <cell r="N19">
            <v>-7.7777629577689369E-2</v>
          </cell>
        </row>
        <row r="20">
          <cell r="B20">
            <v>-0.15283272401714454</v>
          </cell>
          <cell r="J20">
            <v>-0.1807553021042132</v>
          </cell>
          <cell r="N20">
            <v>-0.12956466025849261</v>
          </cell>
        </row>
        <row r="21">
          <cell r="B21">
            <v>-0.17731690558017946</v>
          </cell>
          <cell r="J21">
            <v>-0.19204373174782952</v>
          </cell>
          <cell r="N21">
            <v>-0.11270326773652641</v>
          </cell>
        </row>
        <row r="22">
          <cell r="B22">
            <v>-0.14256486094667042</v>
          </cell>
          <cell r="J22">
            <v>-0.1482985258250181</v>
          </cell>
          <cell r="N22">
            <v>-0.11081696016092188</v>
          </cell>
        </row>
        <row r="23">
          <cell r="B23">
            <v>-0.1209188647520886</v>
          </cell>
          <cell r="J23">
            <v>-0.12421437527969553</v>
          </cell>
          <cell r="N23">
            <v>-6.7152865491729982E-2</v>
          </cell>
        </row>
        <row r="24">
          <cell r="B24">
            <v>-3.1471291350194101E-2</v>
          </cell>
          <cell r="J24">
            <v>-4.9001245407334366E-2</v>
          </cell>
          <cell r="N24">
            <v>-4.7745599631648719E-2</v>
          </cell>
        </row>
        <row r="25">
          <cell r="B25">
            <v>1.6079110437630022E-3</v>
          </cell>
          <cell r="J25">
            <v>-1.9084940624150146E-2</v>
          </cell>
          <cell r="N25">
            <v>-9.4968296608193108E-3</v>
          </cell>
        </row>
        <row r="26">
          <cell r="B26">
            <v>-3.6815337310584333E-2</v>
          </cell>
          <cell r="J26">
            <v>-3.8998486787698496E-2</v>
          </cell>
          <cell r="N26">
            <v>-6.5865197516851492E-2</v>
          </cell>
        </row>
        <row r="27">
          <cell r="B27">
            <v>1.3970526870889977E-2</v>
          </cell>
          <cell r="J27">
            <v>1.4532270063771002E-2</v>
          </cell>
          <cell r="N27">
            <v>9.1004009383380324E-2</v>
          </cell>
        </row>
        <row r="28">
          <cell r="B28">
            <v>2.1285646562209434E-2</v>
          </cell>
          <cell r="J28">
            <v>2.6878374799736853E-2</v>
          </cell>
          <cell r="N28">
            <v>9.7849045002940491E-2</v>
          </cell>
        </row>
        <row r="29">
          <cell r="B29">
            <v>7.5404281452189359E-2</v>
          </cell>
          <cell r="J29">
            <v>6.338838185026778E-2</v>
          </cell>
          <cell r="N29">
            <v>8.9412616791916588E-2</v>
          </cell>
        </row>
        <row r="30">
          <cell r="B30">
            <v>8.9464018779226523E-2</v>
          </cell>
          <cell r="J30">
            <v>6.6892257689430412E-2</v>
          </cell>
          <cell r="N30">
            <v>0.10476412448964602</v>
          </cell>
        </row>
        <row r="31">
          <cell r="B31">
            <v>0.1132966136158694</v>
          </cell>
          <cell r="J31">
            <v>9.7129317355520273E-2</v>
          </cell>
          <cell r="N31">
            <v>0.1312024321618537</v>
          </cell>
        </row>
        <row r="32">
          <cell r="B32">
            <v>0.11537686436820292</v>
          </cell>
          <cell r="J32">
            <v>9.603000311027983E-2</v>
          </cell>
          <cell r="N32">
            <v>8.6208847445995301E-2</v>
          </cell>
        </row>
        <row r="33">
          <cell r="B33">
            <v>0.16743180119281714</v>
          </cell>
          <cell r="J33">
            <v>0.142783674419732</v>
          </cell>
          <cell r="N33">
            <v>0.15090777968480917</v>
          </cell>
        </row>
        <row r="35">
          <cell r="B35">
            <v>0.22845164593140674</v>
          </cell>
          <cell r="J35">
            <v>0.19629248372687902</v>
          </cell>
          <cell r="N35">
            <v>0.19870324582040194</v>
          </cell>
        </row>
      </sheetData>
      <sheetData sheetId="6">
        <row r="19">
          <cell r="B19">
            <v>-0.25803580286704342</v>
          </cell>
          <cell r="J19">
            <v>-0.28129074347295907</v>
          </cell>
          <cell r="N19">
            <v>-0.21924329138666804</v>
          </cell>
          <cell r="R19">
            <v>-0.12198803046957318</v>
          </cell>
        </row>
        <row r="20">
          <cell r="B20">
            <v>-3.0946516327418856E-2</v>
          </cell>
          <cell r="J20">
            <v>-2.3455435938131135E-2</v>
          </cell>
          <cell r="N20">
            <v>1.5315035598731333E-2</v>
          </cell>
          <cell r="R20">
            <v>9.396995370763073E-3</v>
          </cell>
        </row>
        <row r="21">
          <cell r="B21">
            <v>-0.10338724821125382</v>
          </cell>
          <cell r="J21">
            <v>-0.11063879640770695</v>
          </cell>
          <cell r="N21">
            <v>-3.3485026951003243E-2</v>
          </cell>
          <cell r="R21">
            <v>-2.6000907475423583E-2</v>
          </cell>
        </row>
        <row r="22">
          <cell r="B22">
            <v>-0.144263118675278</v>
          </cell>
          <cell r="J22">
            <v>-0.13971415044738977</v>
          </cell>
          <cell r="N22">
            <v>-0.10278002469031595</v>
          </cell>
          <cell r="R22">
            <v>-0.10799473407387865</v>
          </cell>
        </row>
        <row r="23">
          <cell r="B23">
            <v>-0.14089476420608912</v>
          </cell>
          <cell r="J23">
            <v>-0.12864825654365997</v>
          </cell>
          <cell r="N23">
            <v>-9.5828934136523242E-2</v>
          </cell>
          <cell r="R23">
            <v>-9.4688064183784768E-2</v>
          </cell>
        </row>
        <row r="24">
          <cell r="B24">
            <v>2.6868774660509881E-2</v>
          </cell>
          <cell r="J24">
            <v>3.6551628414983994E-2</v>
          </cell>
          <cell r="N24">
            <v>5.6143172476739278E-2</v>
          </cell>
          <cell r="R24">
            <v>2.636395038431685E-2</v>
          </cell>
        </row>
        <row r="25">
          <cell r="B25">
            <v>1.9435944104128449E-2</v>
          </cell>
          <cell r="J25">
            <v>1.8949745674756397E-2</v>
          </cell>
          <cell r="N25">
            <v>3.1700924931933896E-2</v>
          </cell>
          <cell r="R25">
            <v>1.2906361245910483E-2</v>
          </cell>
        </row>
        <row r="26">
          <cell r="B26">
            <v>-1.4896801558356122E-3</v>
          </cell>
          <cell r="J26">
            <v>8.0364562415601547E-3</v>
          </cell>
          <cell r="N26">
            <v>2.6014838987889446E-2</v>
          </cell>
          <cell r="R26">
            <v>1.0467483876524016E-2</v>
          </cell>
        </row>
        <row r="27">
          <cell r="B27">
            <v>-3.4368926205012619E-2</v>
          </cell>
          <cell r="J27">
            <v>-3.1342823433946863E-2</v>
          </cell>
          <cell r="N27">
            <v>-4.6337551923294418E-2</v>
          </cell>
          <cell r="R27">
            <v>-1.7799648221835513E-2</v>
          </cell>
        </row>
        <row r="28">
          <cell r="B28">
            <v>-1.8884839818982639E-3</v>
          </cell>
          <cell r="J28">
            <v>4.3809336719032692E-3</v>
          </cell>
          <cell r="N28">
            <v>-1.4279286904028587E-4</v>
          </cell>
          <cell r="R28">
            <v>1.7651597895851651E-2</v>
          </cell>
        </row>
        <row r="29">
          <cell r="B29">
            <v>4.4423223042192608E-2</v>
          </cell>
          <cell r="J29">
            <v>3.9322163222038568E-2</v>
          </cell>
          <cell r="N29">
            <v>1.9456743830931333E-3</v>
          </cell>
          <cell r="R29">
            <v>-3.0506082367887346E-2</v>
          </cell>
        </row>
        <row r="30">
          <cell r="B30">
            <v>0.10584374453936161</v>
          </cell>
          <cell r="J30">
            <v>8.5337457465083991E-2</v>
          </cell>
          <cell r="N30">
            <v>4.4155933846030296E-2</v>
          </cell>
          <cell r="R30">
            <v>-8.4674536736153126E-3</v>
          </cell>
        </row>
        <row r="31">
          <cell r="B31">
            <v>0.11504920508023957</v>
          </cell>
          <cell r="J31">
            <v>9.93544812615514E-2</v>
          </cell>
          <cell r="N31">
            <v>4.7249462608978852E-2</v>
          </cell>
          <cell r="R31">
            <v>-2.9915663172387037E-2</v>
          </cell>
        </row>
        <row r="32">
          <cell r="B32">
            <v>0.13411134953709758</v>
          </cell>
          <cell r="J32">
            <v>0.12391698910370838</v>
          </cell>
          <cell r="N32">
            <v>8.0065610112467489E-2</v>
          </cell>
          <cell r="R32">
            <v>1.8401014221932431E-2</v>
          </cell>
        </row>
        <row r="33">
          <cell r="B33">
            <v>0.10676978662798838</v>
          </cell>
          <cell r="J33">
            <v>6.991278716520602E-2</v>
          </cell>
          <cell r="N33">
            <v>6.5401273982337192E-3</v>
          </cell>
          <cell r="R33">
            <v>-6.4518151364820087E-2</v>
          </cell>
        </row>
        <row r="35">
          <cell r="B35">
            <v>0.14211275574219215</v>
          </cell>
          <cell r="J35">
            <v>9.387011533586842E-2</v>
          </cell>
          <cell r="N35">
            <v>9.4117620069281063E-3</v>
          </cell>
          <cell r="R35">
            <v>-6.6741021886611837E-2</v>
          </cell>
        </row>
      </sheetData>
      <sheetData sheetId="7">
        <row r="19">
          <cell r="B19">
            <v>-0.33118525605243138</v>
          </cell>
          <cell r="J19">
            <v>-0.34096103462966254</v>
          </cell>
          <cell r="N19">
            <v>-0.29221227926061277</v>
          </cell>
          <cell r="R19">
            <v>-0.27255849292214596</v>
          </cell>
        </row>
        <row r="20">
          <cell r="B20">
            <v>3.5410271550788658E-2</v>
          </cell>
          <cell r="J20">
            <v>5.1380851783191711E-2</v>
          </cell>
          <cell r="N20">
            <v>5.7660871066232952E-2</v>
          </cell>
          <cell r="R20">
            <v>7.4441776069194707E-2</v>
          </cell>
        </row>
        <row r="21">
          <cell r="B21">
            <v>2.3022496672526545E-2</v>
          </cell>
          <cell r="J21">
            <v>3.4542167104246707E-2</v>
          </cell>
          <cell r="N21">
            <v>4.6674408940870743E-2</v>
          </cell>
          <cell r="R21">
            <v>6.946442266412009E-2</v>
          </cell>
        </row>
        <row r="22">
          <cell r="B22">
            <v>6.7772919004734653E-3</v>
          </cell>
          <cell r="J22">
            <v>1.7296881158788177E-2</v>
          </cell>
          <cell r="N22">
            <v>2.0361422633428283E-2</v>
          </cell>
          <cell r="R22">
            <v>3.678267338313803E-2</v>
          </cell>
        </row>
        <row r="23">
          <cell r="B23">
            <v>2.7623307137193444E-2</v>
          </cell>
          <cell r="J23">
            <v>3.46603132390143E-2</v>
          </cell>
          <cell r="N23">
            <v>3.5989329989005663E-2</v>
          </cell>
          <cell r="R23">
            <v>3.950803047861514E-2</v>
          </cell>
        </row>
        <row r="24">
          <cell r="B24">
            <v>-1.3650376765874724E-2</v>
          </cell>
          <cell r="J24">
            <v>1.5862339626562898E-2</v>
          </cell>
          <cell r="N24">
            <v>1.3315749141432796E-2</v>
          </cell>
          <cell r="R24">
            <v>4.4554874374913437E-3</v>
          </cell>
        </row>
        <row r="25">
          <cell r="B25">
            <v>-5.2363214746734318E-2</v>
          </cell>
          <cell r="J25">
            <v>-1.7495244440880974E-2</v>
          </cell>
          <cell r="N25">
            <v>-1.5541435265967161E-2</v>
          </cell>
          <cell r="R25">
            <v>-2.7287430720798107E-2</v>
          </cell>
        </row>
        <row r="26">
          <cell r="B26">
            <v>-4.2378307041402483E-2</v>
          </cell>
          <cell r="J26">
            <v>-2.1056321781656787E-2</v>
          </cell>
          <cell r="N26">
            <v>-6.4135779042497829E-3</v>
          </cell>
          <cell r="R26">
            <v>3.3708232895576423E-2</v>
          </cell>
        </row>
        <row r="27">
          <cell r="B27">
            <v>-3.6008261293185184E-2</v>
          </cell>
          <cell r="J27">
            <v>-1.1933257638998296E-2</v>
          </cell>
          <cell r="N27">
            <v>-2.5737701826286326E-2</v>
          </cell>
          <cell r="R27">
            <v>2.4772780792929466E-2</v>
          </cell>
        </row>
        <row r="28">
          <cell r="B28">
            <v>1.4110275224486301E-2</v>
          </cell>
          <cell r="J28">
            <v>1.3581796567558275E-2</v>
          </cell>
          <cell r="N28">
            <v>1.6177490884104737E-2</v>
          </cell>
          <cell r="R28">
            <v>6.3873991643421987E-2</v>
          </cell>
        </row>
        <row r="29">
          <cell r="B29">
            <v>8.5311783815569711E-2</v>
          </cell>
          <cell r="J29">
            <v>9.4384351095353577E-2</v>
          </cell>
          <cell r="N29">
            <v>9.1613887004113256E-2</v>
          </cell>
          <cell r="R29">
            <v>0.12359403409697077</v>
          </cell>
        </row>
        <row r="30">
          <cell r="B30">
            <v>-2.3828555208556101E-2</v>
          </cell>
          <cell r="J30">
            <v>-3.9266281099995994E-3</v>
          </cell>
          <cell r="N30">
            <v>-1.341309707421471E-2</v>
          </cell>
          <cell r="R30">
            <v>1.3303577699150186E-2</v>
          </cell>
        </row>
        <row r="31">
          <cell r="B31">
            <v>-4.1919907337507688E-2</v>
          </cell>
          <cell r="J31">
            <v>-1.3022317693396944E-2</v>
          </cell>
          <cell r="N31">
            <v>-4.2271201071970868E-2</v>
          </cell>
          <cell r="R31">
            <v>-1.0782058958082973E-2</v>
          </cell>
        </row>
        <row r="32">
          <cell r="B32">
            <v>2.1779574355571662E-2</v>
          </cell>
          <cell r="J32">
            <v>5.0424445680546763E-2</v>
          </cell>
          <cell r="N32">
            <v>2.2009669474436055E-2</v>
          </cell>
          <cell r="R32">
            <v>4.0786729327029397E-2</v>
          </cell>
        </row>
        <row r="33">
          <cell r="B33">
            <v>1.9221671160083068E-2</v>
          </cell>
          <cell r="J33">
            <v>9.9088740829395422E-2</v>
          </cell>
          <cell r="N33">
            <v>6.2286495875551205E-2</v>
          </cell>
        </row>
        <row r="35">
          <cell r="B35">
            <v>5.6353550524055442E-3</v>
          </cell>
          <cell r="J35">
            <v>0.13417276499774425</v>
          </cell>
          <cell r="N35">
            <v>8.2492208772136463E-2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
      <sheetName val="I2bE"/>
      <sheetName val="F1aE "/>
      <sheetName val="F1bE"/>
      <sheetName val="F2aE"/>
      <sheetName val="F2bE"/>
      <sheetName val="F3aE"/>
      <sheetName val="F3bE"/>
      <sheetName val="F3cE "/>
      <sheetName val="F3dE"/>
      <sheetName val="F3eE "/>
      <sheetName val="F3fE "/>
      <sheetName val="F3gE"/>
      <sheetName val="F4aE"/>
      <sheetName val="F4bE"/>
      <sheetName val="F4cE"/>
      <sheetName val="F5aE"/>
      <sheetName val="F5bE"/>
      <sheetName val="F5cE "/>
      <sheetName val="F5dE"/>
      <sheetName val="F6aE"/>
      <sheetName val="F6bE"/>
      <sheetName val="F6cE"/>
      <sheetName val="F1b"/>
      <sheetName val="F6c"/>
      <sheetName val="TUS1"/>
      <sheetName val="TUS2"/>
      <sheetName val="Vote19482016"/>
      <sheetName val="Gallup19481964"/>
      <sheetName val="EP2016"/>
      <sheetName val="EP2012"/>
      <sheetName val="EP2008"/>
      <sheetName val="EP2004"/>
      <sheetName val="EP2000"/>
      <sheetName val="EP1996"/>
      <sheetName val="EP1992"/>
      <sheetName val="EP1988"/>
      <sheetName val="EP1984"/>
      <sheetName val="EP1980"/>
      <sheetName val="EP1976"/>
      <sheetName val="EP1972"/>
    </sheetNames>
    <sheetDataSet>
      <sheetData sheetId="0"/>
      <sheetData sheetId="25">
        <row r="6">
          <cell r="A6">
            <v>1945</v>
          </cell>
          <cell r="DG6">
            <v>0</v>
          </cell>
        </row>
        <row r="7">
          <cell r="A7">
            <v>1946</v>
          </cell>
          <cell r="DG7">
            <v>0</v>
          </cell>
        </row>
        <row r="8">
          <cell r="A8">
            <v>1947</v>
          </cell>
          <cell r="DG8">
            <v>0</v>
          </cell>
        </row>
        <row r="9">
          <cell r="A9">
            <v>1948</v>
          </cell>
          <cell r="M9">
            <v>-0.20004687192873222</v>
          </cell>
          <cell r="O9">
            <v>-0.1360418857582224</v>
          </cell>
          <cell r="Q9">
            <v>-0.20629892286317167</v>
          </cell>
          <cell r="S9">
            <v>-0.15910479414774431</v>
          </cell>
          <cell r="DG9">
            <v>0</v>
          </cell>
        </row>
        <row r="10">
          <cell r="A10">
            <v>1949</v>
          </cell>
          <cell r="DG10">
            <v>0</v>
          </cell>
        </row>
        <row r="11">
          <cell r="A11">
            <v>1950</v>
          </cell>
          <cell r="DG11">
            <v>0</v>
          </cell>
        </row>
        <row r="12">
          <cell r="A12">
            <v>1951</v>
          </cell>
          <cell r="DG12">
            <v>0</v>
          </cell>
        </row>
        <row r="13">
          <cell r="A13">
            <v>1952</v>
          </cell>
          <cell r="M13">
            <v>-0.13806162469393315</v>
          </cell>
          <cell r="O13">
            <v>-9.7343687713005833E-2</v>
          </cell>
          <cell r="Q13">
            <v>-0.16620448914297623</v>
          </cell>
          <cell r="S13">
            <v>-0.13513684439437373</v>
          </cell>
          <cell r="DG13">
            <v>0</v>
          </cell>
        </row>
        <row r="14">
          <cell r="A14">
            <v>1953</v>
          </cell>
          <cell r="DG14">
            <v>0</v>
          </cell>
        </row>
        <row r="15">
          <cell r="A15">
            <v>1954</v>
          </cell>
          <cell r="DG15">
            <v>0</v>
          </cell>
        </row>
        <row r="16">
          <cell r="A16">
            <v>1955</v>
          </cell>
          <cell r="AJ16">
            <v>-0.25602699076273833</v>
          </cell>
          <cell r="AK16">
            <v>-0.16876282488275435</v>
          </cell>
          <cell r="AL16">
            <v>-0.25273054709490234</v>
          </cell>
          <cell r="AM16">
            <v>-0.20734228983618197</v>
          </cell>
          <cell r="DG16">
            <v>0</v>
          </cell>
        </row>
        <row r="17">
          <cell r="A17">
            <v>1956</v>
          </cell>
          <cell r="M17">
            <v>-9.9365137987333929E-2</v>
          </cell>
          <cell r="O17">
            <v>-6.2047689387206034E-2</v>
          </cell>
          <cell r="Q17">
            <v>-0.10323329020514768</v>
          </cell>
          <cell r="S17">
            <v>-7.2986013809184777E-2</v>
          </cell>
          <cell r="AC17">
            <v>-0.17095420247872828</v>
          </cell>
          <cell r="AD17">
            <v>-0.12807629848408494</v>
          </cell>
          <cell r="AE17">
            <v>-0.13522129837336494</v>
          </cell>
          <cell r="AF17">
            <v>-0.13876086235211549</v>
          </cell>
          <cell r="DG17">
            <v>0</v>
          </cell>
        </row>
        <row r="18">
          <cell r="A18">
            <v>1957</v>
          </cell>
          <cell r="DG18">
            <v>0</v>
          </cell>
        </row>
        <row r="19">
          <cell r="A19">
            <v>1958</v>
          </cell>
          <cell r="AC19">
            <v>-0.21277940719276286</v>
          </cell>
          <cell r="AD19">
            <v>-0.15379812724710182</v>
          </cell>
          <cell r="AE19">
            <v>-0.14523681870467178</v>
          </cell>
          <cell r="AF19">
            <v>-9.6557522577120108E-2</v>
          </cell>
          <cell r="DG19">
            <v>0</v>
          </cell>
        </row>
        <row r="20">
          <cell r="A20">
            <v>1959</v>
          </cell>
          <cell r="AJ20">
            <v>-0.27705796892966111</v>
          </cell>
          <cell r="AK20">
            <v>-0.15413748887966289</v>
          </cell>
          <cell r="AL20">
            <v>-0.27721472865793723</v>
          </cell>
          <cell r="AM20">
            <v>-0.19048089731421577</v>
          </cell>
          <cell r="DG20">
            <v>0</v>
          </cell>
        </row>
        <row r="21">
          <cell r="A21">
            <v>1960</v>
          </cell>
          <cell r="M21">
            <v>-0.12162872326629098</v>
          </cell>
          <cell r="O21">
            <v>-6.9960604942885349E-2</v>
          </cell>
          <cell r="Q21">
            <v>-0.12202573734593992</v>
          </cell>
          <cell r="S21">
            <v>-7.076090685928306E-2</v>
          </cell>
          <cell r="DG21">
            <v>0</v>
          </cell>
        </row>
        <row r="22">
          <cell r="A22">
            <v>1961</v>
          </cell>
          <cell r="DG22">
            <v>0</v>
          </cell>
        </row>
        <row r="23">
          <cell r="A23">
            <v>1962</v>
          </cell>
          <cell r="AC23">
            <v>-0.13702624944278829</v>
          </cell>
          <cell r="AD23">
            <v>-7.1994045592061212E-2</v>
          </cell>
          <cell r="AE23">
            <v>-0.14037505258830457</v>
          </cell>
          <cell r="AF23">
            <v>-9.686558244341284E-2</v>
          </cell>
          <cell r="DG23">
            <v>0</v>
          </cell>
        </row>
        <row r="24">
          <cell r="A24">
            <v>1963</v>
          </cell>
          <cell r="DG24">
            <v>0</v>
          </cell>
        </row>
        <row r="25">
          <cell r="A25">
            <v>1964</v>
          </cell>
          <cell r="M25">
            <v>-0.15317710178909588</v>
          </cell>
          <cell r="O25">
            <v>-0.1121869583893321</v>
          </cell>
          <cell r="Q25">
            <v>-0.15220543611652293</v>
          </cell>
          <cell r="S25">
            <v>-0.11328117948078605</v>
          </cell>
          <cell r="AJ25">
            <v>-0.23749128456200336</v>
          </cell>
          <cell r="AK25">
            <v>-0.12968774377067396</v>
          </cell>
          <cell r="AL25">
            <v>-0.24246268402442822</v>
          </cell>
          <cell r="AM25">
            <v>-0.18859458973861126</v>
          </cell>
          <cell r="DG25">
            <v>0</v>
          </cell>
        </row>
        <row r="26">
          <cell r="A26">
            <v>1965</v>
          </cell>
          <cell r="AC26">
            <v>-6.7994704818464202E-2</v>
          </cell>
          <cell r="AD26">
            <v>1.351369968122057E-2</v>
          </cell>
          <cell r="AE26">
            <v>-7.0592972953057609E-2</v>
          </cell>
          <cell r="AF26">
            <v>-1.8502208520412809E-2</v>
          </cell>
          <cell r="DG26">
            <v>0</v>
          </cell>
        </row>
        <row r="27">
          <cell r="A27">
            <v>1966</v>
          </cell>
          <cell r="AJ27">
            <v>-0.21117365871732013</v>
          </cell>
          <cell r="AK27">
            <v>-9.6215397626237931E-2</v>
          </cell>
          <cell r="AL27">
            <v>-0.22081668782984637</v>
          </cell>
          <cell r="AM27">
            <v>-0.14493049506941935</v>
          </cell>
          <cell r="DG27">
            <v>0</v>
          </cell>
        </row>
        <row r="28">
          <cell r="A28">
            <v>1967</v>
          </cell>
          <cell r="AC28">
            <v>-5.0456751202025724E-2</v>
          </cell>
          <cell r="AD28">
            <v>4.4701460431833984E-2</v>
          </cell>
          <cell r="AE28">
            <v>-9.2889842586353188E-2</v>
          </cell>
          <cell r="AF28">
            <v>5.7591921651700267E-3</v>
          </cell>
          <cell r="DG28">
            <v>0</v>
          </cell>
        </row>
        <row r="29">
          <cell r="A29">
            <v>1968</v>
          </cell>
          <cell r="M29">
            <v>-0.11034233855242903</v>
          </cell>
          <cell r="O29">
            <v>-7.7212597501671837E-2</v>
          </cell>
          <cell r="Q29">
            <v>-8.7357891823025932E-2</v>
          </cell>
          <cell r="S29">
            <v>-5.1290604517681984E-2</v>
          </cell>
          <cell r="DG29">
            <v>0</v>
          </cell>
        </row>
        <row r="30">
          <cell r="A30">
            <v>1969</v>
          </cell>
          <cell r="DG30">
            <v>0</v>
          </cell>
        </row>
        <row r="31">
          <cell r="A31">
            <v>1970</v>
          </cell>
          <cell r="AJ31">
            <v>-0.12041227868783907</v>
          </cell>
          <cell r="AK31">
            <v>-4.8037878430092495E-2</v>
          </cell>
          <cell r="AL31">
            <v>-0.13136911442795188</v>
          </cell>
          <cell r="AM31">
            <v>-0.12552322920933809</v>
          </cell>
          <cell r="DG31">
            <v>0</v>
          </cell>
        </row>
        <row r="32">
          <cell r="A32">
            <v>1971</v>
          </cell>
          <cell r="DG32">
            <v>0</v>
          </cell>
        </row>
        <row r="33">
          <cell r="A33">
            <v>1972</v>
          </cell>
          <cell r="M33">
            <v>-3.292774030138737E-2</v>
          </cell>
          <cell r="O33">
            <v>6.1945932999420954E-3</v>
          </cell>
          <cell r="Q33">
            <v>-1.602046272225733E-2</v>
          </cell>
          <cell r="S33">
            <v>2.60667529411393E-2</v>
          </cell>
          <cell r="DG33">
            <v>0</v>
          </cell>
        </row>
        <row r="34">
          <cell r="A34">
            <v>1973</v>
          </cell>
          <cell r="AC34">
            <v>-3.8651371703616988E-2</v>
          </cell>
          <cell r="AD34">
            <v>3.3019235536870875E-2</v>
          </cell>
          <cell r="AE34">
            <v>-4.2147935952964795E-2</v>
          </cell>
          <cell r="AF34">
            <v>2.7748432753021812E-2</v>
          </cell>
          <cell r="DG34">
            <v>0</v>
          </cell>
        </row>
        <row r="35">
          <cell r="A35">
            <v>1974</v>
          </cell>
          <cell r="AC35">
            <v>8.0515281483861667E-4</v>
          </cell>
          <cell r="AD35">
            <v>5.7048487121470086E-2</v>
          </cell>
          <cell r="AE35">
            <v>-1.8057982981227599E-3</v>
          </cell>
          <cell r="AF35">
            <v>5.1504321073816757E-2</v>
          </cell>
          <cell r="AJ35">
            <v>-8.6052673913162597E-2</v>
          </cell>
          <cell r="AK35">
            <v>-1.8061231344201539E-2</v>
          </cell>
          <cell r="AL35">
            <v>-9.8289912033994786E-2</v>
          </cell>
          <cell r="AM35">
            <v>-8.7274459238508684E-2</v>
          </cell>
          <cell r="DG35">
            <v>0</v>
          </cell>
        </row>
        <row r="36">
          <cell r="A36">
            <v>1975</v>
          </cell>
          <cell r="DG36">
            <v>0</v>
          </cell>
        </row>
        <row r="37">
          <cell r="A37">
            <v>1976</v>
          </cell>
          <cell r="M37">
            <v>-6.3333028569046657E-2</v>
          </cell>
          <cell r="O37">
            <v>2.2590976419891561E-3</v>
          </cell>
          <cell r="Q37">
            <v>-4.8564801180830064E-2</v>
          </cell>
          <cell r="S37">
            <v>1.7945280284057976E-2</v>
          </cell>
          <cell r="DG37">
            <v>0</v>
          </cell>
        </row>
        <row r="38">
          <cell r="A38">
            <v>1977</v>
          </cell>
          <cell r="DG38">
            <v>0</v>
          </cell>
        </row>
        <row r="39">
          <cell r="A39">
            <v>1978</v>
          </cell>
          <cell r="AC39">
            <v>-1.3074857960086228E-2</v>
          </cell>
          <cell r="AD39">
            <v>3.7494616712119906E-2</v>
          </cell>
          <cell r="AE39">
            <v>-1.7165073737302101E-2</v>
          </cell>
          <cell r="AF39">
            <v>3.1888356471467247E-2</v>
          </cell>
          <cell r="DG39">
            <v>0</v>
          </cell>
        </row>
        <row r="40">
          <cell r="A40">
            <v>1979</v>
          </cell>
          <cell r="AJ40">
            <v>-0.14260765540007886</v>
          </cell>
          <cell r="AK40">
            <v>-9.1014580533756662E-2</v>
          </cell>
          <cell r="AL40">
            <v>-0.13671316038834211</v>
          </cell>
          <cell r="AM40">
            <v>-0.14364282709454085</v>
          </cell>
          <cell r="DG40">
            <v>0</v>
          </cell>
        </row>
        <row r="41">
          <cell r="A41">
            <v>1980</v>
          </cell>
          <cell r="M41">
            <v>-5.9857331207570086E-2</v>
          </cell>
          <cell r="O41">
            <v>3.7196086393071329E-2</v>
          </cell>
          <cell r="Q41">
            <v>-9.4591440180965686E-3</v>
          </cell>
          <cell r="S41">
            <v>9.5466905190456808E-2</v>
          </cell>
          <cell r="DG41">
            <v>0</v>
          </cell>
        </row>
        <row r="42">
          <cell r="A42">
            <v>1981</v>
          </cell>
          <cell r="AC42">
            <v>-1.0000000000000009E-2</v>
          </cell>
          <cell r="AE42">
            <v>-2.1298170799642635E-2</v>
          </cell>
          <cell r="DG42">
            <v>0</v>
          </cell>
        </row>
        <row r="43">
          <cell r="A43">
            <v>1982</v>
          </cell>
          <cell r="DG43">
            <v>0</v>
          </cell>
        </row>
        <row r="44">
          <cell r="A44">
            <v>1983</v>
          </cell>
          <cell r="AJ44">
            <v>-0.15845048044462096</v>
          </cell>
          <cell r="AK44">
            <v>-7.7627453549020897E-2</v>
          </cell>
          <cell r="AL44">
            <v>-9.9897823077757783E-2</v>
          </cell>
          <cell r="AM44">
            <v>-7.7777629577689369E-2</v>
          </cell>
          <cell r="DG44">
            <v>0</v>
          </cell>
        </row>
        <row r="45">
          <cell r="A45">
            <v>1984</v>
          </cell>
          <cell r="M45">
            <v>-2.547191112111875E-2</v>
          </cell>
          <cell r="O45">
            <v>5.844026402183311E-2</v>
          </cell>
          <cell r="Q45">
            <v>8.7187577106009641E-3</v>
          </cell>
          <cell r="S45">
            <v>9.0635717441433603E-2</v>
          </cell>
          <cell r="DG45">
            <v>0</v>
          </cell>
        </row>
        <row r="46">
          <cell r="A46">
            <v>1985</v>
          </cell>
          <cell r="DG46">
            <v>0</v>
          </cell>
        </row>
        <row r="47">
          <cell r="A47">
            <v>1986</v>
          </cell>
          <cell r="AC47">
            <v>-1.667172897664615E-2</v>
          </cell>
          <cell r="AD47">
            <v>4.4176097384575966E-2</v>
          </cell>
          <cell r="AE47">
            <v>-2.3879683999072907E-2</v>
          </cell>
          <cell r="AF47">
            <v>4.4010014386666893E-2</v>
          </cell>
          <cell r="DG47">
            <v>0</v>
          </cell>
        </row>
        <row r="48">
          <cell r="A48">
            <v>1987</v>
          </cell>
          <cell r="AJ48">
            <v>-0.15331482591832798</v>
          </cell>
          <cell r="AK48">
            <v>-2.5684525400377758E-2</v>
          </cell>
          <cell r="AL48">
            <v>-8.5927296206867801E-2</v>
          </cell>
          <cell r="AM48">
            <v>1.3226379805690955E-2</v>
          </cell>
          <cell r="DG48">
            <v>0</v>
          </cell>
        </row>
        <row r="49">
          <cell r="A49">
            <v>1988</v>
          </cell>
          <cell r="M49">
            <v>-6.6425167418196096E-2</v>
          </cell>
          <cell r="O49">
            <v>9.2170674873077885E-3</v>
          </cell>
          <cell r="Q49">
            <v>6.154135379715181E-3</v>
          </cell>
          <cell r="S49">
            <v>7.7442963746743101E-2</v>
          </cell>
          <cell r="AC49">
            <v>-3.4517667825063603E-2</v>
          </cell>
          <cell r="AD49">
            <v>3.870257936339571E-2</v>
          </cell>
          <cell r="AE49">
            <v>-4.0685331553834456E-2</v>
          </cell>
          <cell r="AF49">
            <v>4.2235200623403323E-2</v>
          </cell>
          <cell r="DG49">
            <v>0</v>
          </cell>
        </row>
        <row r="50">
          <cell r="A50">
            <v>1989</v>
          </cell>
          <cell r="DG50">
            <v>0</v>
          </cell>
        </row>
        <row r="51">
          <cell r="A51">
            <v>1990</v>
          </cell>
          <cell r="DG51">
            <v>0</v>
          </cell>
        </row>
        <row r="52">
          <cell r="A52">
            <v>1991</v>
          </cell>
          <cell r="DG52">
            <v>0</v>
          </cell>
        </row>
        <row r="53">
          <cell r="A53">
            <v>1992</v>
          </cell>
          <cell r="M53">
            <v>-6.2039117163253464E-2</v>
          </cell>
          <cell r="O53">
            <v>1.0708624332077817E-2</v>
          </cell>
          <cell r="Q53">
            <v>3.3406484383323456E-2</v>
          </cell>
          <cell r="S53">
            <v>0.10235924584424844</v>
          </cell>
          <cell r="AJ53">
            <v>-0.16147735853996176</v>
          </cell>
          <cell r="AK53">
            <v>-4.1144803902451489E-2</v>
          </cell>
          <cell r="AL53">
            <v>-7.8612176515548346E-2</v>
          </cell>
          <cell r="AM53">
            <v>2.0071415425251121E-2</v>
          </cell>
          <cell r="DG53">
            <v>0</v>
          </cell>
        </row>
        <row r="54">
          <cell r="A54">
            <v>1993</v>
          </cell>
          <cell r="AC54">
            <v>5.0383728387124405E-2</v>
          </cell>
          <cell r="AD54">
            <v>9.8392370461492074E-2</v>
          </cell>
          <cell r="AE54">
            <v>7.5330563710883702E-2</v>
          </cell>
          <cell r="AF54">
            <v>0.1076763564376997</v>
          </cell>
          <cell r="DG54">
            <v>0</v>
          </cell>
        </row>
        <row r="55">
          <cell r="A55">
            <v>1994</v>
          </cell>
          <cell r="DG55">
            <v>0</v>
          </cell>
        </row>
        <row r="56">
          <cell r="A56">
            <v>1995</v>
          </cell>
          <cell r="AC56">
            <v>2.3673499917834517E-2</v>
          </cell>
          <cell r="AD56">
            <v>8.2827571317567961E-2</v>
          </cell>
          <cell r="AE56">
            <v>5.0120077830627219E-2</v>
          </cell>
          <cell r="AF56">
            <v>9.8539006220540334E-2</v>
          </cell>
          <cell r="DG56">
            <v>0</v>
          </cell>
        </row>
        <row r="57">
          <cell r="A57">
            <v>1996</v>
          </cell>
          <cell r="M57">
            <v>-8.9108032306094875E-2</v>
          </cell>
          <cell r="O57">
            <v>7.2001231297026888E-3</v>
          </cell>
          <cell r="Q57">
            <v>-5.6911629491731348E-2</v>
          </cell>
          <cell r="S57">
            <v>3.6280996526893643E-2</v>
          </cell>
          <cell r="DG57">
            <v>0</v>
          </cell>
        </row>
        <row r="58">
          <cell r="A58">
            <v>1997</v>
          </cell>
          <cell r="AC58">
            <v>1.9250571046965037E-2</v>
          </cell>
          <cell r="AE58">
            <v>5.405683942710246E-2</v>
          </cell>
          <cell r="AJ58">
            <v>-0.10271699389794763</v>
          </cell>
          <cell r="AK58">
            <v>-1.7536214102735648E-2</v>
          </cell>
          <cell r="AL58">
            <v>-2.4493541625568424E-2</v>
          </cell>
          <cell r="AM58">
            <v>1.1634987214227219E-2</v>
          </cell>
          <cell r="DG58">
            <v>0</v>
          </cell>
        </row>
        <row r="59">
          <cell r="A59">
            <v>1998</v>
          </cell>
          <cell r="DG59">
            <v>0</v>
          </cell>
        </row>
        <row r="60">
          <cell r="A60">
            <v>1999</v>
          </cell>
          <cell r="DG60">
            <v>0</v>
          </cell>
        </row>
        <row r="61">
          <cell r="A61">
            <v>2000</v>
          </cell>
          <cell r="M61">
            <v>-2.6456233952655159E-2</v>
          </cell>
          <cell r="O61">
            <v>6.5549788995032943E-2</v>
          </cell>
          <cell r="Q61">
            <v>-2.409259846273544E-2</v>
          </cell>
          <cell r="S61">
            <v>6.5183848018267487E-2</v>
          </cell>
          <cell r="DG61">
            <v>0</v>
          </cell>
        </row>
        <row r="62">
          <cell r="A62">
            <v>2001</v>
          </cell>
          <cell r="AJ62">
            <v>-6.9720722466697457E-2</v>
          </cell>
          <cell r="AK62">
            <v>-5.8503340584119823E-3</v>
          </cell>
          <cell r="AL62">
            <v>-1.043380429853126E-2</v>
          </cell>
          <cell r="AM62">
            <v>2.6986494911956649E-2</v>
          </cell>
          <cell r="DG62">
            <v>0</v>
          </cell>
        </row>
        <row r="63">
          <cell r="A63">
            <v>2002</v>
          </cell>
          <cell r="AC63">
            <v>9.8215809674401244E-2</v>
          </cell>
          <cell r="AD63">
            <v>8.5927355315254417E-2</v>
          </cell>
          <cell r="AE63">
            <v>9.3483255671668042E-2</v>
          </cell>
          <cell r="AF63">
            <v>9.11220017549558E-2</v>
          </cell>
          <cell r="DG63">
            <v>0</v>
          </cell>
        </row>
        <row r="64">
          <cell r="A64">
            <v>2003</v>
          </cell>
          <cell r="DG64">
            <v>0</v>
          </cell>
        </row>
        <row r="65">
          <cell r="A65">
            <v>2004</v>
          </cell>
          <cell r="M65">
            <v>6.5450176509047192E-3</v>
          </cell>
          <cell r="O65">
            <v>9.3081862157777348E-2</v>
          </cell>
          <cell r="Q65">
            <v>8.0455610705385081E-2</v>
          </cell>
          <cell r="S65">
            <v>0.17320106772143026</v>
          </cell>
          <cell r="DG65">
            <v>0</v>
          </cell>
        </row>
        <row r="66">
          <cell r="A66">
            <v>2005</v>
          </cell>
          <cell r="AJ66">
            <v>-2.7209167047249433E-2</v>
          </cell>
          <cell r="AK66">
            <v>2.5644637481891247E-3</v>
          </cell>
          <cell r="AL66">
            <v>1.3398790538111618E-2</v>
          </cell>
          <cell r="AM66">
            <v>5.3424802584164335E-2</v>
          </cell>
          <cell r="DG66">
            <v>0</v>
          </cell>
        </row>
        <row r="67">
          <cell r="A67">
            <v>2006</v>
          </cell>
          <cell r="DG67">
            <v>0</v>
          </cell>
        </row>
        <row r="68">
          <cell r="A68">
            <v>2007</v>
          </cell>
          <cell r="AC68">
            <v>0.10883693272687311</v>
          </cell>
          <cell r="AD68">
            <v>9.9217560383092776E-2</v>
          </cell>
          <cell r="AE68">
            <v>0.12120721034714195</v>
          </cell>
          <cell r="AF68">
            <v>0.11331627378032674</v>
          </cell>
          <cell r="DG68">
            <v>0</v>
          </cell>
        </row>
        <row r="69">
          <cell r="A69">
            <v>2008</v>
          </cell>
          <cell r="M69">
            <v>-3.0164266458186095E-2</v>
          </cell>
          <cell r="O69">
            <v>7.9487485730200078E-2</v>
          </cell>
          <cell r="Q69">
            <v>4.6529150314753784E-3</v>
          </cell>
          <cell r="S69">
            <v>0.10712218896413106</v>
          </cell>
          <cell r="DG69">
            <v>0</v>
          </cell>
        </row>
        <row r="70">
          <cell r="A70">
            <v>2009</v>
          </cell>
          <cell r="DG70">
            <v>0</v>
          </cell>
        </row>
        <row r="71">
          <cell r="A71">
            <v>2010</v>
          </cell>
          <cell r="AJ71">
            <v>-8.9197043491186234E-3</v>
          </cell>
          <cell r="AK71">
            <v>1.4528003441246884E-2</v>
          </cell>
          <cell r="AL71">
            <v>1.5479041290445139E-2</v>
          </cell>
          <cell r="AM71">
            <v>8.4312178683059319E-3</v>
          </cell>
          <cell r="DG71">
            <v>0</v>
          </cell>
        </row>
        <row r="72">
          <cell r="A72">
            <v>2011</v>
          </cell>
          <cell r="DG72">
            <v>0</v>
          </cell>
        </row>
        <row r="73">
          <cell r="A73">
            <v>2012</v>
          </cell>
          <cell r="M73">
            <v>-7.6967269926772608E-3</v>
          </cell>
          <cell r="O73">
            <v>5.9206551747847586E-2</v>
          </cell>
          <cell r="Q73">
            <v>7.8463697783887593E-2</v>
          </cell>
          <cell r="S73">
            <v>0.15744158052000146</v>
          </cell>
          <cell r="AC73">
            <v>7.5870646480507675E-2</v>
          </cell>
          <cell r="AD73">
            <v>0.13896919827630558</v>
          </cell>
          <cell r="AE73">
            <v>8.7698203210765033E-2</v>
          </cell>
          <cell r="AF73">
            <v>0.13102452681268975</v>
          </cell>
          <cell r="DG73">
            <v>0</v>
          </cell>
        </row>
        <row r="74">
          <cell r="A74">
            <v>2013</v>
          </cell>
          <cell r="DG74">
            <v>0</v>
          </cell>
        </row>
        <row r="75">
          <cell r="A75">
            <v>2014</v>
          </cell>
          <cell r="DG75">
            <v>0</v>
          </cell>
        </row>
        <row r="76">
          <cell r="A76">
            <v>2015</v>
          </cell>
          <cell r="AJ76">
            <v>6.847959338572851E-3</v>
          </cell>
          <cell r="AK76">
            <v>1.7698281931990953E-2</v>
          </cell>
          <cell r="AL76">
            <v>6.7533978115059359E-2</v>
          </cell>
          <cell r="AM76">
            <v>7.3130150107119804E-2</v>
          </cell>
          <cell r="DG76">
            <v>0</v>
          </cell>
        </row>
        <row r="77">
          <cell r="A77">
            <v>2016</v>
          </cell>
          <cell r="M77">
            <v>0.13206977360937261</v>
          </cell>
          <cell r="O77">
            <v>0.16817676500104303</v>
          </cell>
          <cell r="Q77">
            <v>0.22493986747859676</v>
          </cell>
          <cell r="S77">
            <v>0.23367121833507237</v>
          </cell>
          <cell r="DG77">
            <v>0</v>
          </cell>
        </row>
        <row r="78">
          <cell r="A78">
            <v>2017</v>
          </cell>
          <cell r="AC78">
            <v>9.6388927400208879E-2</v>
          </cell>
          <cell r="AD78">
            <v>0.13524817114948071</v>
          </cell>
          <cell r="AE78">
            <v>0.11821648413046623</v>
          </cell>
          <cell r="AF78">
            <v>0.14447038767614431</v>
          </cell>
          <cell r="AJ78">
            <v>5.2573044205487723E-2</v>
          </cell>
          <cell r="AK78">
            <v>6.623748617635139E-2</v>
          </cell>
          <cell r="AL78">
            <v>0.12855382285364897</v>
          </cell>
          <cell r="AM78">
            <v>0.12092561624271257</v>
          </cell>
          <cell r="DG78">
            <v>0</v>
          </cell>
        </row>
        <row r="79">
          <cell r="A79">
            <v>2018</v>
          </cell>
          <cell r="DG79">
            <v>0</v>
          </cell>
        </row>
        <row r="80">
          <cell r="A80">
            <v>2019</v>
          </cell>
          <cell r="DG80">
            <v>0</v>
          </cell>
        </row>
        <row r="81">
          <cell r="A81">
            <v>2020</v>
          </cell>
          <cell r="DG81">
            <v>0</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labour"/>
      <sheetName val="rawv1"/>
      <sheetName val="absv1"/>
      <sheetName val="labourv1"/>
      <sheetName val="rawv2"/>
      <sheetName val="absv2"/>
      <sheetName val="labourv2"/>
      <sheetName val="raweduc"/>
      <sheetName val="abseduc"/>
      <sheetName val="laboureduc"/>
      <sheetName val="rawwealth"/>
      <sheetName val="abswealth"/>
      <sheetName val="labourwealth"/>
    </sheetNames>
    <sheetDataSet>
      <sheetData sheetId="0"/>
      <sheetData sheetId="1">
        <row r="2">
          <cell r="A2">
            <v>0.52201569080352783</v>
          </cell>
          <cell r="B2">
            <v>0.52610832452774048</v>
          </cell>
          <cell r="C2">
            <v>0.53545260429382324</v>
          </cell>
          <cell r="D2">
            <v>0.56029766798019409</v>
          </cell>
          <cell r="E2">
            <v>0.50203016400337219</v>
          </cell>
          <cell r="F2">
            <v>0.52706567943096161</v>
          </cell>
          <cell r="G2">
            <v>0.49127164483070374</v>
          </cell>
          <cell r="H2">
            <v>0.54733580350875854</v>
          </cell>
          <cell r="I2">
            <v>0.59856933355331421</v>
          </cell>
          <cell r="J2">
            <v>0.64962419867515564</v>
          </cell>
          <cell r="K2">
            <v>0.76150229573249817</v>
          </cell>
          <cell r="L2">
            <v>0.73038241267204285</v>
          </cell>
          <cell r="M2">
            <v>0.6511993408203125</v>
          </cell>
          <cell r="N2">
            <v>0.64321747422218323</v>
          </cell>
          <cell r="O2">
            <v>0.64392024278640747</v>
          </cell>
          <cell r="Q2">
            <v>0.57116031646728516</v>
          </cell>
        </row>
        <row r="3">
          <cell r="A3">
            <v>0.56645023822784424</v>
          </cell>
          <cell r="B3">
            <v>0.44230502843856812</v>
          </cell>
          <cell r="C3">
            <v>0.6269068717956543</v>
          </cell>
          <cell r="D3">
            <v>0.66862994432449341</v>
          </cell>
          <cell r="E3">
            <v>0.50424034893512726</v>
          </cell>
          <cell r="F3">
            <v>0.53536795079708099</v>
          </cell>
          <cell r="G3">
            <v>0.51272004842758179</v>
          </cell>
          <cell r="H3">
            <v>0.60162335634231567</v>
          </cell>
          <cell r="I3">
            <v>0.59697237610816956</v>
          </cell>
          <cell r="J3">
            <v>0.6329481303691864</v>
          </cell>
          <cell r="K3">
            <v>0.72585350275039673</v>
          </cell>
          <cell r="L3">
            <v>0.6730692982673645</v>
          </cell>
          <cell r="M3">
            <v>0.6204608678817749</v>
          </cell>
          <cell r="N3">
            <v>0.53053084015846252</v>
          </cell>
          <cell r="O3">
            <v>0.5831180214881897</v>
          </cell>
          <cell r="Q3">
            <v>0.64559715986251831</v>
          </cell>
        </row>
        <row r="4">
          <cell r="A4">
            <v>0.6278877854347229</v>
          </cell>
          <cell r="B4">
            <v>0.57653212547302246</v>
          </cell>
          <cell r="C4">
            <v>0.6467403769493103</v>
          </cell>
          <cell r="D4">
            <v>0.66059267520904541</v>
          </cell>
          <cell r="E4">
            <v>0.55486601591110229</v>
          </cell>
          <cell r="F4">
            <v>0.60140115022659302</v>
          </cell>
          <cell r="G4">
            <v>0.57123720645904541</v>
          </cell>
          <cell r="H4">
            <v>0.57814282178878784</v>
          </cell>
          <cell r="I4">
            <v>0.58757320046424866</v>
          </cell>
          <cell r="J4">
            <v>0.60534518957138062</v>
          </cell>
          <cell r="K4">
            <v>0.66729813814163208</v>
          </cell>
          <cell r="L4">
            <v>0.62072548270225525</v>
          </cell>
          <cell r="M4">
            <v>0.58431369066238403</v>
          </cell>
          <cell r="N4">
            <v>0.50546929240226746</v>
          </cell>
          <cell r="O4">
            <v>0.50084120035171509</v>
          </cell>
          <cell r="Q4">
            <v>0.41753759980201721</v>
          </cell>
        </row>
        <row r="5">
          <cell r="A5">
            <v>0.64857465028762817</v>
          </cell>
          <cell r="B5">
            <v>0.67110484838485718</v>
          </cell>
          <cell r="C5">
            <v>0.62258785963058472</v>
          </cell>
          <cell r="D5">
            <v>0.56802815198898315</v>
          </cell>
          <cell r="E5">
            <v>0.5142151415348053</v>
          </cell>
          <cell r="F5">
            <v>0.58134207129478455</v>
          </cell>
          <cell r="G5">
            <v>0.50488483905792236</v>
          </cell>
          <cell r="H5">
            <v>0.50177234411239624</v>
          </cell>
          <cell r="I5">
            <v>0.52579689025878906</v>
          </cell>
          <cell r="J5">
            <v>0.50149397552013397</v>
          </cell>
          <cell r="K5">
            <v>0.61063984036445618</v>
          </cell>
          <cell r="L5">
            <v>0.58604511618614197</v>
          </cell>
          <cell r="M5">
            <v>0.57126158475875854</v>
          </cell>
          <cell r="N5">
            <v>0.50663569569587708</v>
          </cell>
          <cell r="O5">
            <v>0.44608312845230103</v>
          </cell>
          <cell r="Q5">
            <v>0.39058598875999451</v>
          </cell>
        </row>
        <row r="6">
          <cell r="A6">
            <v>0.60024821758270264</v>
          </cell>
          <cell r="B6">
            <v>0.68488496541976929</v>
          </cell>
          <cell r="C6">
            <v>0.59602361917495728</v>
          </cell>
          <cell r="D6">
            <v>0.60593968629837036</v>
          </cell>
          <cell r="E6">
            <v>0.52697333693504333</v>
          </cell>
          <cell r="F6">
            <v>0.60700348019599915</v>
          </cell>
          <cell r="G6">
            <v>0.51940244436264038</v>
          </cell>
          <cell r="H6">
            <v>0.40120252966880798</v>
          </cell>
          <cell r="I6">
            <v>0.45446780323982239</v>
          </cell>
          <cell r="J6">
            <v>0.51914787292480469</v>
          </cell>
          <cell r="K6">
            <v>0.61083886027336121</v>
          </cell>
          <cell r="L6">
            <v>0.56102117896080017</v>
          </cell>
          <cell r="M6">
            <v>0.56311893463134766</v>
          </cell>
          <cell r="N6">
            <v>0.48296189308166504</v>
          </cell>
          <cell r="O6">
            <v>0.43236821889877319</v>
          </cell>
          <cell r="Q6">
            <v>0.49807837605476379</v>
          </cell>
        </row>
        <row r="7">
          <cell r="A7">
            <v>0.49629676342010498</v>
          </cell>
          <cell r="B7">
            <v>0.56484425067901611</v>
          </cell>
          <cell r="C7">
            <v>0.61050313711166382</v>
          </cell>
          <cell r="D7">
            <v>0.66076171398162842</v>
          </cell>
          <cell r="E7">
            <v>0.54951021075248718</v>
          </cell>
          <cell r="F7">
            <v>0.59451571106910706</v>
          </cell>
          <cell r="G7">
            <v>0.55270975828170776</v>
          </cell>
          <cell r="H7">
            <v>0.40872311592102051</v>
          </cell>
          <cell r="I7">
            <v>0.45144625008106232</v>
          </cell>
          <cell r="J7">
            <v>0.46753609180450439</v>
          </cell>
          <cell r="K7">
            <v>0.5800589919090271</v>
          </cell>
          <cell r="L7">
            <v>0.58002814650535583</v>
          </cell>
          <cell r="M7">
            <v>0.45760646462440491</v>
          </cell>
          <cell r="N7">
            <v>0.38707487285137177</v>
          </cell>
          <cell r="O7">
            <v>0.43238627910614014</v>
          </cell>
          <cell r="Q7">
            <v>0.49766713380813599</v>
          </cell>
        </row>
        <row r="8">
          <cell r="A8">
            <v>0.50146263837814331</v>
          </cell>
          <cell r="B8">
            <v>0.50251704454421997</v>
          </cell>
          <cell r="C8">
            <v>0.54729378223419189</v>
          </cell>
          <cell r="D8">
            <v>0.6045001745223999</v>
          </cell>
          <cell r="E8">
            <v>0.52815517783164978</v>
          </cell>
          <cell r="F8">
            <v>0.53703385591506958</v>
          </cell>
          <cell r="G8">
            <v>0.48244333267211914</v>
          </cell>
          <cell r="H8">
            <v>0.30592727661132813</v>
          </cell>
          <cell r="I8">
            <v>0.32553352415561676</v>
          </cell>
          <cell r="J8">
            <v>0.37756538391113281</v>
          </cell>
          <cell r="K8">
            <v>0.59647458791732788</v>
          </cell>
          <cell r="L8">
            <v>0.58478438854217529</v>
          </cell>
          <cell r="M8">
            <v>0.52995610237121582</v>
          </cell>
          <cell r="N8">
            <v>0.40304973721504211</v>
          </cell>
          <cell r="O8">
            <v>0.42405202984809875</v>
          </cell>
          <cell r="Q8">
            <v>0.49865895509719849</v>
          </cell>
        </row>
        <row r="9">
          <cell r="A9">
            <v>0.42990627884864807</v>
          </cell>
          <cell r="B9">
            <v>0.45833778381347656</v>
          </cell>
          <cell r="C9">
            <v>0.5074610710144043</v>
          </cell>
          <cell r="D9">
            <v>0.56944167613983154</v>
          </cell>
          <cell r="E9">
            <v>0.50446996092796326</v>
          </cell>
          <cell r="F9">
            <v>0.52733123302459717</v>
          </cell>
          <cell r="G9">
            <v>0.44699695706367493</v>
          </cell>
          <cell r="H9">
            <v>0.275215744972229</v>
          </cell>
          <cell r="I9">
            <v>0.32097256183624268</v>
          </cell>
          <cell r="J9">
            <v>0.36073240637779236</v>
          </cell>
          <cell r="K9">
            <v>0.51903577148914337</v>
          </cell>
          <cell r="L9">
            <v>0.55446439981460571</v>
          </cell>
          <cell r="M9">
            <v>0.51202183961868286</v>
          </cell>
          <cell r="N9">
            <v>0.39013636112213135</v>
          </cell>
          <cell r="O9">
            <v>0.42587050795555115</v>
          </cell>
          <cell r="Q9">
            <v>0.49795413017272949</v>
          </cell>
        </row>
        <row r="10">
          <cell r="A10">
            <v>0.36239141225814819</v>
          </cell>
          <cell r="B10">
            <v>0.36335271596908569</v>
          </cell>
          <cell r="C10">
            <v>0.38970562815666199</v>
          </cell>
          <cell r="D10">
            <v>0.46297913789749146</v>
          </cell>
          <cell r="E10">
            <v>0.40662439167499542</v>
          </cell>
          <cell r="F10">
            <v>0.49296890199184418</v>
          </cell>
          <cell r="G10">
            <v>0.36986613273620605</v>
          </cell>
          <cell r="H10">
            <v>0.24920067191123962</v>
          </cell>
          <cell r="I10">
            <v>0.26926127076148987</v>
          </cell>
          <cell r="J10">
            <v>0.29107603430747986</v>
          </cell>
          <cell r="K10">
            <v>0.50522647798061371</v>
          </cell>
          <cell r="L10">
            <v>0.52132892608642578</v>
          </cell>
          <cell r="M10">
            <v>0.49958068132400513</v>
          </cell>
          <cell r="N10">
            <v>0.37647806107997894</v>
          </cell>
          <cell r="O10">
            <v>0.41765987873077393</v>
          </cell>
          <cell r="Q10">
            <v>0.42631110548973083</v>
          </cell>
        </row>
        <row r="11">
          <cell r="A11">
            <v>0.24028439819812775</v>
          </cell>
          <cell r="B11">
            <v>0.16678416728973389</v>
          </cell>
          <cell r="C11">
            <v>0.16285818815231323</v>
          </cell>
          <cell r="D11">
            <v>0.1956617683172226</v>
          </cell>
          <cell r="E11">
            <v>0.25669337064027786</v>
          </cell>
          <cell r="F11">
            <v>0.31283675134181976</v>
          </cell>
          <cell r="G11">
            <v>0.2352227121591568</v>
          </cell>
          <cell r="H11">
            <v>0.17572838068008423</v>
          </cell>
          <cell r="I11">
            <v>0.16715378314256668</v>
          </cell>
          <cell r="J11">
            <v>0.23755835741758347</v>
          </cell>
          <cell r="K11">
            <v>0.40208426117897034</v>
          </cell>
          <cell r="L11">
            <v>0.44185523688793182</v>
          </cell>
          <cell r="M11">
            <v>0.40856108069419861</v>
          </cell>
          <cell r="N11">
            <v>0.33799052238464355</v>
          </cell>
          <cell r="O11">
            <v>0.31832322478294373</v>
          </cell>
          <cell r="Q11">
            <v>0.37524712085723877</v>
          </cell>
        </row>
        <row r="12">
          <cell r="A12">
            <v>0.21455036103725433</v>
          </cell>
          <cell r="B12">
            <v>9.6955157816410065E-2</v>
          </cell>
          <cell r="C12">
            <v>0.1201433464884758</v>
          </cell>
          <cell r="D12">
            <v>0.1548195481300354</v>
          </cell>
          <cell r="E12">
            <v>0.20322446525096893</v>
          </cell>
          <cell r="F12">
            <v>0.2027604877948761</v>
          </cell>
          <cell r="G12">
            <v>0.1712481826543808</v>
          </cell>
          <cell r="H12">
            <v>0.10164974629878998</v>
          </cell>
          <cell r="I12">
            <v>0.12781723961234093</v>
          </cell>
          <cell r="J12">
            <v>0.20364532247185707</v>
          </cell>
          <cell r="K12">
            <v>0.38711225986480713</v>
          </cell>
          <cell r="L12">
            <v>0.41324594616889954</v>
          </cell>
          <cell r="M12">
            <v>0.39546725153923035</v>
          </cell>
          <cell r="N12">
            <v>0.26862213015556335</v>
          </cell>
          <cell r="O12">
            <v>0.30085545778274536</v>
          </cell>
          <cell r="Q12">
            <v>0.35273867845535278</v>
          </cell>
        </row>
        <row r="13">
          <cell r="A13">
            <v>0.21455034613609314</v>
          </cell>
          <cell r="B13">
            <v>7.8203730285167694E-2</v>
          </cell>
          <cell r="C13">
            <v>0.1201433390378952</v>
          </cell>
          <cell r="D13">
            <v>0.1548195481300354</v>
          </cell>
          <cell r="E13">
            <v>0.17443789541721344</v>
          </cell>
          <cell r="F13">
            <v>0.14568256959319115</v>
          </cell>
          <cell r="G13">
            <v>0.13162969052791595</v>
          </cell>
          <cell r="H13">
            <v>7.8193917870521545E-2</v>
          </cell>
          <cell r="I13">
            <v>0.12452864646911621</v>
          </cell>
          <cell r="J13">
            <v>0.20364532247185707</v>
          </cell>
          <cell r="K13">
            <v>0.38711225986480713</v>
          </cell>
          <cell r="L13">
            <v>0.4084879457950592</v>
          </cell>
          <cell r="M13">
            <v>0.39584600925445557</v>
          </cell>
          <cell r="N13">
            <v>0.26439979672431946</v>
          </cell>
          <cell r="O13">
            <v>0.29721537232398987</v>
          </cell>
          <cell r="Q13">
            <v>0.34596151113510132</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I1aE"/>
      <sheetName val="I1bE"/>
      <sheetName val="I2aE"/>
      <sheetName val="I2eE"/>
      <sheetName val="I2fE"/>
      <sheetName val="F1aE"/>
      <sheetName val="F1bE"/>
      <sheetName val="F1cE"/>
      <sheetName val="F1dE"/>
      <sheetName val="F1eE"/>
      <sheetName val="F2aE"/>
      <sheetName val="F2bE"/>
      <sheetName val="F2cE"/>
      <sheetName val="F2dE"/>
      <sheetName val="F2eE"/>
      <sheetName val="F2fE "/>
      <sheetName val="F2gE "/>
      <sheetName val="F3aE"/>
      <sheetName val="F3bE"/>
      <sheetName val="F3cE"/>
      <sheetName val="F3dE"/>
      <sheetName val="F3eE"/>
      <sheetName val="F3fE"/>
      <sheetName val="F3gE"/>
      <sheetName val="F3hE "/>
      <sheetName val="F3iE "/>
      <sheetName val="F3jE"/>
      <sheetName val="F3kE"/>
      <sheetName val="F3lE"/>
      <sheetName val="F4aE"/>
      <sheetName val="F4bE"/>
      <sheetName val="F4cE"/>
      <sheetName val="F4dE"/>
      <sheetName val="F5aE"/>
      <sheetName val="F5bE"/>
      <sheetName val="F5cE"/>
      <sheetName val="F5dE"/>
      <sheetName val="F5eE"/>
      <sheetName val="F5fE"/>
      <sheetName val="F5gE"/>
      <sheetName val="F5hE"/>
      <sheetName val="F5iE "/>
      <sheetName val="F5jE "/>
      <sheetName val="F6aE"/>
      <sheetName val="F6bE"/>
      <sheetName val="F6cE"/>
      <sheetName val="F6dE"/>
      <sheetName val="F6eE"/>
      <sheetName val="F6fE"/>
      <sheetName val="F6gE"/>
      <sheetName val="F6hE"/>
      <sheetName val="F6iE"/>
      <sheetName val="F6jE "/>
      <sheetName val="F6kE"/>
      <sheetName val="F6lE"/>
      <sheetName val="F6mE"/>
      <sheetName val="F6nE"/>
      <sheetName val="F6oE"/>
      <sheetName val="T1E"/>
      <sheetName val="I1b"/>
      <sheetName val="F1a"/>
      <sheetName val="F1b"/>
      <sheetName val="F1c"/>
      <sheetName val="F1d"/>
      <sheetName val="F1e"/>
      <sheetName val="F2a"/>
      <sheetName val="F2b"/>
      <sheetName val="F2c"/>
      <sheetName val="F2d"/>
      <sheetName val="F2e"/>
      <sheetName val="F3a"/>
      <sheetName val="F3b"/>
      <sheetName val="F3c"/>
      <sheetName val="F3d"/>
      <sheetName val="F3e"/>
      <sheetName val="F3f"/>
      <sheetName val="F3g"/>
      <sheetName val="F3h"/>
      <sheetName val="F3i"/>
      <sheetName val="F3j"/>
      <sheetName val="F3k"/>
      <sheetName val="F3l"/>
      <sheetName val="F4a"/>
      <sheetName val="F4b"/>
      <sheetName val="F4c"/>
      <sheetName val="F4d"/>
      <sheetName val="F5a"/>
      <sheetName val="F5b"/>
      <sheetName val="F5c"/>
      <sheetName val="F6a"/>
      <sheetName val="F6b"/>
      <sheetName val="F6c"/>
      <sheetName val="F6d"/>
      <sheetName val="F6e"/>
      <sheetName val="F6f"/>
      <sheetName val="F6g"/>
      <sheetName val="F6h"/>
      <sheetName val="F6i"/>
      <sheetName val="F6j"/>
      <sheetName val="F6k"/>
      <sheetName val="F6l"/>
      <sheetName val="F6m"/>
      <sheetName val="F6n"/>
      <sheetName val="I1a"/>
      <sheetName val="TFR"/>
      <sheetName val="TFR0"/>
      <sheetName val="TFR1"/>
      <sheetName val="TFR2"/>
      <sheetName val="TFR3"/>
      <sheetName val="TFR4"/>
      <sheetName val="TFR5"/>
      <sheetName val="OldT1a"/>
      <sheetName val="OldT1b"/>
      <sheetName val="T19581"/>
      <sheetName val="T19621 "/>
      <sheetName val="T19622"/>
      <sheetName val="T19671"/>
      <sheetName val="T19672"/>
      <sheetName val="T19673"/>
      <sheetName val="T19781"/>
      <sheetName val="T19782"/>
      <sheetName val="T19783"/>
      <sheetName val="T19784"/>
      <sheetName val="T19785"/>
      <sheetName val="T19786"/>
      <sheetName val="T19787"/>
      <sheetName val="T19788"/>
      <sheetName val="T19789"/>
      <sheetName val="T19881"/>
      <sheetName val="T19882"/>
      <sheetName val="T19883"/>
      <sheetName val="T19884"/>
      <sheetName val="T19951"/>
      <sheetName val="T19952"/>
      <sheetName val="T19953"/>
      <sheetName val="T19954"/>
      <sheetName val="T19955"/>
      <sheetName val="T19956"/>
      <sheetName val="T19971"/>
      <sheetName val="T19972"/>
      <sheetName val="T20021"/>
      <sheetName val="T20022"/>
      <sheetName val="T20023"/>
      <sheetName val="T20024"/>
      <sheetName val="T20071"/>
      <sheetName val="T20072"/>
      <sheetName val="T20073"/>
      <sheetName val="T20074"/>
      <sheetName val="T20121"/>
      <sheetName val="T20122"/>
      <sheetName val="T20123"/>
      <sheetName val="T20124"/>
      <sheetName val="T20125"/>
      <sheetName val="T20125b"/>
      <sheetName val="T20126"/>
      <sheetName val="T20127"/>
      <sheetName val="T20128"/>
      <sheetName val="OldG1"/>
      <sheetName val="G2"/>
      <sheetName val="G3"/>
      <sheetName val="G4"/>
      <sheetName val="G5"/>
      <sheetName val="G6"/>
      <sheetName val="G7"/>
      <sheetName val="OldDataGraphs"/>
      <sheetName val="Feuil3"/>
    </sheetNames>
    <sheetDataSet>
      <sheetData sheetId="0"/>
      <sheetData sheetId="59"/>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ow r="18">
          <cell r="C18" t="str">
            <v>D1</v>
          </cell>
        </row>
        <row r="19">
          <cell r="C19" t="str">
            <v>D2</v>
          </cell>
        </row>
        <row r="20">
          <cell r="C20" t="str">
            <v>D3</v>
          </cell>
        </row>
        <row r="21">
          <cell r="C21" t="str">
            <v>D4</v>
          </cell>
        </row>
        <row r="22">
          <cell r="C22" t="str">
            <v>D5</v>
          </cell>
        </row>
        <row r="23">
          <cell r="C23" t="str">
            <v>D6</v>
          </cell>
        </row>
        <row r="24">
          <cell r="C24" t="str">
            <v>D7</v>
          </cell>
        </row>
        <row r="25">
          <cell r="C25" t="str">
            <v>D8</v>
          </cell>
        </row>
        <row r="26">
          <cell r="C26" t="str">
            <v>D9</v>
          </cell>
        </row>
        <row r="27">
          <cell r="C27" t="str">
            <v>D10</v>
          </cell>
        </row>
        <row r="28">
          <cell r="C28" t="str">
            <v>Top5%</v>
          </cell>
        </row>
        <row r="29">
          <cell r="C29" t="str">
            <v>Top1%</v>
          </cell>
        </row>
      </sheetData>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65"/>
      <sheetData sheetId="16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obs"/>
      <sheetName val="sexpop"/>
      <sheetName val="sexlab"/>
      <sheetName val="sexabs"/>
      <sheetName val="agepop"/>
      <sheetName val="agelab"/>
      <sheetName val="ageabs"/>
      <sheetName val="singlepop"/>
      <sheetName val="singlelab"/>
      <sheetName val="singleabs"/>
      <sheetName val="educationpop"/>
      <sheetName val="educationlab"/>
      <sheetName val="educationabs"/>
      <sheetName val="incomepop"/>
      <sheetName val="incomelab"/>
      <sheetName val="incomeabs"/>
      <sheetName val="ownerpop"/>
      <sheetName val="ownerlab"/>
      <sheetName val="ownerabs"/>
      <sheetName val="ownerfullpop"/>
      <sheetName val="ownerfulllab"/>
      <sheetName val="ownerfullabs"/>
      <sheetName val="ownequitypop"/>
      <sheetName val="ownequitylab"/>
      <sheetName val="ownequityabs"/>
      <sheetName val="ownequityprivpop"/>
      <sheetName val="ownequityprivlab"/>
      <sheetName val="ownequityprivabs"/>
      <sheetName val="ownequityothpop"/>
      <sheetName val="ownequityothlab"/>
      <sheetName val="ownequityothabs"/>
      <sheetName val="wealthpop"/>
      <sheetName val="wealthlab"/>
      <sheetName val="wealthabs"/>
      <sheetName val="statuspop"/>
      <sheetName val="statuslab"/>
      <sheetName val="statusabs"/>
      <sheetName val="religionpop"/>
      <sheetName val="religionlab"/>
      <sheetName val="religionabs"/>
      <sheetName val="religionpopcorr"/>
      <sheetName val="religionlabcorr"/>
      <sheetName val="ethnicpop"/>
      <sheetName val="ethniclab"/>
      <sheetName val="ethnicpopcorr"/>
      <sheetName val="ethniclabcorr"/>
      <sheetName val="ethnicabs"/>
      <sheetName val="practicepop"/>
      <sheetName val="practicelab"/>
      <sheetName val="practiceabs"/>
      <sheetName val="immigpop"/>
      <sheetName val="immiglab"/>
      <sheetName val="immigabs"/>
      <sheetName val="richpoorpop"/>
      <sheetName val="richpoorlab"/>
      <sheetName val="richpoorabs"/>
      <sheetName val="migrantpartypop"/>
      <sheetName val="migrantpartylab"/>
      <sheetName val="migrantpartyabs"/>
      <sheetName val="migrantpolicypop"/>
      <sheetName val="migrantpolicylab"/>
      <sheetName val="migrantpolicyabs"/>
      <sheetName val="educationsurveypop"/>
      <sheetName val="incomesurveypop"/>
      <sheetName val="wealthsurvey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2">
          <cell r="A2">
            <v>1955</v>
          </cell>
          <cell r="C2">
            <v>0.47809784368479458</v>
          </cell>
          <cell r="D2">
            <v>0.41319523570928701</v>
          </cell>
          <cell r="E2">
            <v>0.62805938720703125</v>
          </cell>
        </row>
        <row r="3">
          <cell r="A3">
            <v>1959</v>
          </cell>
          <cell r="C3">
            <v>0.46263081598649486</v>
          </cell>
          <cell r="D3">
            <v>0.49601052359450648</v>
          </cell>
          <cell r="E3">
            <v>0.60605156421661377</v>
          </cell>
        </row>
        <row r="4">
          <cell r="A4">
            <v>1964</v>
          </cell>
          <cell r="C4">
            <v>0.49547171760384251</v>
          </cell>
          <cell r="D4">
            <v>0.48893964555240832</v>
          </cell>
          <cell r="E4">
            <v>0.6499902606010437</v>
          </cell>
        </row>
        <row r="5">
          <cell r="A5">
            <v>1966</v>
          </cell>
          <cell r="C5">
            <v>0.52531426240074142</v>
          </cell>
          <cell r="D5">
            <v>0.4818687675103101</v>
          </cell>
          <cell r="E5">
            <v>0.62174326181411743</v>
          </cell>
        </row>
        <row r="6">
          <cell r="A6">
            <v>1970</v>
          </cell>
          <cell r="C6">
            <v>0.2708075443486998</v>
          </cell>
          <cell r="D6">
            <v>0.35760503734325949</v>
          </cell>
          <cell r="E6">
            <v>0.56146746873855591</v>
          </cell>
        </row>
        <row r="7">
          <cell r="A7">
            <v>1974</v>
          </cell>
          <cell r="C7">
            <v>0.32954770658686994</v>
          </cell>
          <cell r="D7">
            <v>0.45414960919547354</v>
          </cell>
          <cell r="E7">
            <v>0.5857352614402771</v>
          </cell>
        </row>
        <row r="8">
          <cell r="A8">
            <v>1979</v>
          </cell>
          <cell r="C8">
            <v>0.43072482654371097</v>
          </cell>
          <cell r="D8">
            <v>0.4907926084219475</v>
          </cell>
          <cell r="E8">
            <v>0.49933338165283203</v>
          </cell>
          <cell r="F8">
            <v>0.85417509078979492</v>
          </cell>
        </row>
        <row r="9">
          <cell r="A9">
            <v>1983</v>
          </cell>
          <cell r="C9">
            <v>0.36610324432247082</v>
          </cell>
          <cell r="D9">
            <v>0.52743560764842146</v>
          </cell>
          <cell r="E9">
            <v>0.45845067501068115</v>
          </cell>
          <cell r="F9">
            <v>0.70835018157958984</v>
          </cell>
        </row>
        <row r="10">
          <cell r="A10">
            <v>1987</v>
          </cell>
          <cell r="C10">
            <v>0.3863768685608458</v>
          </cell>
          <cell r="D10">
            <v>0.4065883363457084</v>
          </cell>
          <cell r="E10">
            <v>0.5000646710395813</v>
          </cell>
          <cell r="F10">
            <v>0.72680085897445679</v>
          </cell>
        </row>
        <row r="11">
          <cell r="A11">
            <v>1992</v>
          </cell>
          <cell r="C11">
            <v>0.42466210218812195</v>
          </cell>
          <cell r="D11">
            <v>0.41370839708336465</v>
          </cell>
          <cell r="E11">
            <v>0.50942999124526978</v>
          </cell>
          <cell r="F11">
            <v>0.73568093776702881</v>
          </cell>
        </row>
        <row r="12">
          <cell r="A12">
            <v>1997</v>
          </cell>
          <cell r="C12">
            <v>0.53325138547273976</v>
          </cell>
          <cell r="D12">
            <v>0.60571854638149947</v>
          </cell>
          <cell r="E12">
            <v>0.67167854309082031</v>
          </cell>
          <cell r="F12">
            <v>0.81148660182952881</v>
          </cell>
        </row>
        <row r="13">
          <cell r="A13">
            <v>2001</v>
          </cell>
          <cell r="C13">
            <v>0.51344126644588528</v>
          </cell>
          <cell r="D13">
            <v>0.58596396324739586</v>
          </cell>
          <cell r="E13">
            <v>0.64061027765274048</v>
          </cell>
          <cell r="F13">
            <v>0.91013872623443604</v>
          </cell>
        </row>
        <row r="14">
          <cell r="A14">
            <v>2005</v>
          </cell>
          <cell r="C14">
            <v>0.48490116346491874</v>
          </cell>
          <cell r="D14">
            <v>0.50527415331543568</v>
          </cell>
          <cell r="E14">
            <v>0.60274344682693481</v>
          </cell>
          <cell r="F14">
            <v>0.80744516849517822</v>
          </cell>
        </row>
        <row r="15">
          <cell r="A15">
            <v>2010</v>
          </cell>
          <cell r="C15">
            <v>0.40031815975816232</v>
          </cell>
          <cell r="D15">
            <v>0.63822494520935613</v>
          </cell>
          <cell r="E15">
            <v>0.47320812940597534</v>
          </cell>
          <cell r="F15">
            <v>0.89646828174591064</v>
          </cell>
        </row>
        <row r="16">
          <cell r="A16">
            <v>2015</v>
          </cell>
          <cell r="C16">
            <v>0.37581527548288274</v>
          </cell>
          <cell r="D16">
            <v>0.53633725751782368</v>
          </cell>
          <cell r="E16">
            <v>0.50420182943344116</v>
          </cell>
          <cell r="F16">
            <v>0.86328995227813721</v>
          </cell>
        </row>
        <row r="17">
          <cell r="A17">
            <v>2016</v>
          </cell>
          <cell r="C17">
            <v>0.43490134150740933</v>
          </cell>
          <cell r="D17">
            <v>0.59171466323828836</v>
          </cell>
          <cell r="E17">
            <v>0.50298500061035156</v>
          </cell>
          <cell r="F17">
            <v>0.697651207447052</v>
          </cell>
        </row>
        <row r="18">
          <cell r="A18">
            <v>2017</v>
          </cell>
          <cell r="C18">
            <v>0.38677641442113719</v>
          </cell>
          <cell r="D18">
            <v>0.56264252626584188</v>
          </cell>
          <cell r="E18">
            <v>0.54251402616500854</v>
          </cell>
          <cell r="F18">
            <v>0.96159237623214722</v>
          </cell>
        </row>
      </sheetData>
      <sheetData sheetId="43"/>
      <sheetData sheetId="44"/>
      <sheetData sheetId="45"/>
      <sheetData sheetId="46">
        <row r="8">
          <cell r="A8">
            <v>1979</v>
          </cell>
          <cell r="C8">
            <v>0.45420071482658386</v>
          </cell>
          <cell r="D8">
            <v>0.86746585369110107</v>
          </cell>
          <cell r="E8">
            <v>0.94833135604858398</v>
          </cell>
        </row>
        <row r="9">
          <cell r="A9">
            <v>1983</v>
          </cell>
          <cell r="C9">
            <v>0.38438156247138977</v>
          </cell>
          <cell r="D9">
            <v>0.73249596357345581</v>
          </cell>
          <cell r="E9">
            <v>0.84717530012130737</v>
          </cell>
        </row>
        <row r="10">
          <cell r="A10">
            <v>1987</v>
          </cell>
          <cell r="C10">
            <v>0.41135427355766296</v>
          </cell>
          <cell r="D10">
            <v>0.79167260726292932</v>
          </cell>
          <cell r="E10">
            <v>0.77166664600372314</v>
          </cell>
        </row>
        <row r="11">
          <cell r="A11">
            <v>1992</v>
          </cell>
          <cell r="C11">
            <v>0.4398466944694519</v>
          </cell>
          <cell r="D11">
            <v>0.77505600452423096</v>
          </cell>
          <cell r="E11">
            <v>0.57977122068405151</v>
          </cell>
        </row>
        <row r="12">
          <cell r="A12">
            <v>1997</v>
          </cell>
          <cell r="C12">
            <v>0.57257705926895142</v>
          </cell>
          <cell r="D12">
            <v>0.87049752473831177</v>
          </cell>
          <cell r="E12">
            <v>0.81659233570098877</v>
          </cell>
          <cell r="F12">
            <v>0.72328025102615356</v>
          </cell>
        </row>
        <row r="13">
          <cell r="A13">
            <v>2001</v>
          </cell>
          <cell r="C13">
            <v>0.55142003297805786</v>
          </cell>
          <cell r="D13">
            <v>0.96593904495239258</v>
          </cell>
          <cell r="E13">
            <v>0.94800031185150146</v>
          </cell>
          <cell r="F13">
            <v>0.61172711849212646</v>
          </cell>
        </row>
        <row r="14">
          <cell r="A14">
            <v>2005</v>
          </cell>
          <cell r="C14">
            <v>0.51157695055007935</v>
          </cell>
          <cell r="D14">
            <v>0.89195740222930908</v>
          </cell>
          <cell r="E14">
            <v>0.73346626758575439</v>
          </cell>
          <cell r="F14">
            <v>0.68376284837722778</v>
          </cell>
        </row>
        <row r="15">
          <cell r="A15">
            <v>2010</v>
          </cell>
          <cell r="C15">
            <v>0.40828964114189148</v>
          </cell>
          <cell r="D15">
            <v>0.85323202610015869</v>
          </cell>
          <cell r="E15">
            <v>0.83841234445571899</v>
          </cell>
          <cell r="F15">
            <v>0.63228583335876465</v>
          </cell>
        </row>
        <row r="16">
          <cell r="A16">
            <v>2015</v>
          </cell>
          <cell r="C16">
            <v>0.40781030058860779</v>
          </cell>
          <cell r="D16">
            <v>0.82101911306381226</v>
          </cell>
          <cell r="E16">
            <v>0.73930627107620239</v>
          </cell>
          <cell r="F16">
            <v>0.68298876285552979</v>
          </cell>
        </row>
        <row r="17">
          <cell r="A17">
            <v>2016</v>
          </cell>
          <cell r="C17">
            <v>0.45556440949440002</v>
          </cell>
          <cell r="D17">
            <v>0.73040241003036499</v>
          </cell>
          <cell r="E17">
            <v>0.67029905319213867</v>
          </cell>
          <cell r="F17">
            <v>0.71710628271102905</v>
          </cell>
        </row>
        <row r="18">
          <cell r="A18">
            <v>2017</v>
          </cell>
          <cell r="C18">
            <v>0.44168484210968018</v>
          </cell>
          <cell r="D18">
            <v>0.81231796741485596</v>
          </cell>
          <cell r="E18">
            <v>0.82278215885162354</v>
          </cell>
          <cell r="F18">
            <v>0.68595618009567261</v>
          </cell>
        </row>
      </sheetData>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tabSelected="1" zoomScale="120" zoomScaleNormal="120" zoomScalePageLayoutView="140" workbookViewId="0"/>
  </sheetViews>
  <sheetFormatPr baseColWidth="10" defaultRowHeight="14.4" x14ac:dyDescent="0.3"/>
  <sheetData>
    <row r="1" spans="1:8" ht="15.6" x14ac:dyDescent="0.3">
      <c r="A1" s="28" t="s">
        <v>51</v>
      </c>
    </row>
    <row r="2" spans="1:8" ht="15.6" x14ac:dyDescent="0.3">
      <c r="A2" s="2" t="s">
        <v>47</v>
      </c>
      <c r="B2" s="2"/>
      <c r="C2" s="2"/>
      <c r="E2" s="2"/>
      <c r="F2" s="2"/>
      <c r="G2" s="2"/>
      <c r="H2" s="2"/>
    </row>
    <row r="3" spans="1:8" ht="15.6" x14ac:dyDescent="0.3">
      <c r="A3" s="2" t="s">
        <v>52</v>
      </c>
      <c r="B3" s="2"/>
      <c r="C3" s="2"/>
      <c r="D3" s="2"/>
      <c r="E3" s="2"/>
      <c r="F3" s="2"/>
      <c r="G3" s="2"/>
      <c r="H3" s="2"/>
    </row>
    <row r="4" spans="1:8" ht="15.6" x14ac:dyDescent="0.3">
      <c r="A4" s="2" t="s">
        <v>49</v>
      </c>
      <c r="B4" s="2"/>
      <c r="C4" s="2"/>
      <c r="D4" s="2"/>
      <c r="E4" s="2"/>
      <c r="F4" s="2"/>
      <c r="G4" s="2"/>
      <c r="H4" s="2"/>
    </row>
    <row r="5" spans="1:8" ht="15.6" x14ac:dyDescent="0.3">
      <c r="A5" s="2"/>
      <c r="B5" s="2"/>
      <c r="C5" s="2"/>
      <c r="D5" s="2"/>
      <c r="E5" s="2"/>
      <c r="F5" s="2"/>
      <c r="G5" s="2"/>
      <c r="H5" s="2"/>
    </row>
    <row r="6" spans="1:8" ht="15.6" x14ac:dyDescent="0.3">
      <c r="A6" s="28" t="s">
        <v>41</v>
      </c>
      <c r="B6" s="2"/>
      <c r="C6" s="2"/>
      <c r="D6" s="2"/>
      <c r="E6" s="2"/>
      <c r="F6" s="2"/>
      <c r="G6" s="2"/>
      <c r="H6" s="2"/>
    </row>
    <row r="7" spans="1:8" ht="15.6" x14ac:dyDescent="0.3">
      <c r="A7" s="28" t="s">
        <v>50</v>
      </c>
      <c r="B7" s="2"/>
      <c r="C7" s="2"/>
      <c r="D7" s="2"/>
      <c r="E7" s="2"/>
      <c r="F7" s="2"/>
      <c r="G7" s="2"/>
      <c r="H7" s="2"/>
    </row>
    <row r="8" spans="1:8" ht="15.6" x14ac:dyDescent="0.3">
      <c r="A8" s="28" t="s">
        <v>42</v>
      </c>
    </row>
    <row r="9" spans="1:8" ht="15.6" x14ac:dyDescent="0.3">
      <c r="A9" s="28" t="s">
        <v>43</v>
      </c>
    </row>
    <row r="10" spans="1:8" ht="15.6" x14ac:dyDescent="0.3">
      <c r="A10" s="28" t="s">
        <v>44</v>
      </c>
    </row>
    <row r="11" spans="1:8" ht="15.6" x14ac:dyDescent="0.3">
      <c r="A11" s="28" t="s">
        <v>45</v>
      </c>
    </row>
    <row r="12" spans="1:8" ht="15.6" x14ac:dyDescent="0.3">
      <c r="A12" s="28" t="s">
        <v>46</v>
      </c>
    </row>
    <row r="14" spans="1:8" ht="15.6" x14ac:dyDescent="0.3">
      <c r="A14" s="28" t="s">
        <v>48</v>
      </c>
    </row>
    <row r="15" spans="1:8" ht="15.6" x14ac:dyDescent="0.3">
      <c r="A15" s="2"/>
    </row>
    <row r="16" spans="1:8" ht="15.6" x14ac:dyDescent="0.3">
      <c r="A16" s="2"/>
    </row>
    <row r="17" spans="1:1" ht="15.6" x14ac:dyDescent="0.3">
      <c r="A17" s="2"/>
    </row>
    <row r="18" spans="1:1" ht="15.6" x14ac:dyDescent="0.3">
      <c r="A18" s="2"/>
    </row>
    <row r="19" spans="1:1" ht="15.6" x14ac:dyDescent="0.3">
      <c r="A19" s="2"/>
    </row>
    <row r="20" spans="1:1" ht="15.6" x14ac:dyDescent="0.3">
      <c r="A20" s="2"/>
    </row>
    <row r="21" spans="1:1" ht="15.6" x14ac:dyDescent="0.3">
      <c r="A21" s="2"/>
    </row>
  </sheetData>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9"/>
  <sheetViews>
    <sheetView workbookViewId="0">
      <pane xSplit="1" ySplit="5" topLeftCell="B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 min="2" max="2" width="12.5546875" customWidth="1"/>
    <col min="3" max="6" width="11.21875" customWidth="1"/>
    <col min="7" max="12" width="10.77734375" customWidth="1"/>
  </cols>
  <sheetData>
    <row r="1" spans="1:70" ht="18" customHeight="1" thickBot="1" x14ac:dyDescent="0.35">
      <c r="A1" s="3"/>
      <c r="B1" s="3"/>
      <c r="C1" s="3"/>
      <c r="D1" s="3"/>
      <c r="E1" s="3"/>
      <c r="F1" s="3"/>
      <c r="G1" s="3"/>
      <c r="H1" s="3"/>
      <c r="I1" s="3"/>
      <c r="J1" s="3"/>
      <c r="K1" s="3"/>
      <c r="L1" s="3"/>
    </row>
    <row r="2" spans="1:70" ht="40.049999999999997" customHeight="1" thickTop="1" thickBot="1" x14ac:dyDescent="0.35">
      <c r="A2" s="33" t="s">
        <v>4</v>
      </c>
      <c r="B2" s="34"/>
      <c r="C2" s="34"/>
      <c r="D2" s="34"/>
      <c r="E2" s="34"/>
      <c r="F2" s="34"/>
      <c r="G2" s="34"/>
      <c r="H2" s="34"/>
      <c r="I2" s="34"/>
      <c r="J2" s="34"/>
      <c r="K2" s="34"/>
      <c r="L2" s="34"/>
      <c r="M2" s="34"/>
      <c r="N2" s="34"/>
      <c r="O2" s="34"/>
      <c r="P2" s="34"/>
      <c r="Q2" s="34"/>
      <c r="R2" s="34"/>
      <c r="S2" s="34"/>
      <c r="T2" s="34"/>
      <c r="U2" s="23"/>
      <c r="V2" s="23"/>
      <c r="W2" s="23"/>
      <c r="X2" s="23"/>
      <c r="Y2" s="23"/>
      <c r="Z2" s="23"/>
      <c r="AA2" s="23"/>
      <c r="AB2" s="23"/>
      <c r="AC2" s="23"/>
      <c r="AD2" s="23"/>
    </row>
    <row r="3" spans="1:70" ht="18" customHeight="1" thickTop="1" thickBot="1" x14ac:dyDescent="0.35">
      <c r="A3" s="3"/>
      <c r="B3" s="3"/>
      <c r="C3" s="3"/>
      <c r="D3" s="3"/>
      <c r="E3" s="3"/>
      <c r="F3" s="3"/>
      <c r="G3" s="3"/>
      <c r="H3" s="3"/>
      <c r="I3" s="3"/>
      <c r="J3" s="3"/>
      <c r="K3" s="3"/>
      <c r="L3" s="3"/>
      <c r="U3" s="2"/>
    </row>
    <row r="4" spans="1:70" ht="18" customHeight="1" thickTop="1" thickBot="1" x14ac:dyDescent="0.35">
      <c r="A4" s="35" t="s">
        <v>0</v>
      </c>
      <c r="B4" s="37" t="s">
        <v>13</v>
      </c>
      <c r="C4" s="37"/>
      <c r="D4" s="37"/>
      <c r="E4" s="37"/>
      <c r="F4" s="37"/>
      <c r="G4" s="37"/>
      <c r="H4" s="37" t="s">
        <v>10</v>
      </c>
      <c r="I4" s="37"/>
      <c r="J4" s="29" t="s">
        <v>8</v>
      </c>
      <c r="K4" s="30"/>
      <c r="L4" s="38"/>
      <c r="M4" s="29" t="s">
        <v>7</v>
      </c>
      <c r="N4" s="30"/>
      <c r="O4" s="38"/>
      <c r="P4" s="25" t="s">
        <v>31</v>
      </c>
      <c r="Q4" s="26"/>
      <c r="R4" s="26"/>
      <c r="S4" s="26"/>
      <c r="T4" s="27"/>
      <c r="U4" s="31" t="s">
        <v>30</v>
      </c>
      <c r="V4" s="32"/>
      <c r="W4" s="32"/>
      <c r="X4" s="32"/>
      <c r="Y4" s="32"/>
      <c r="Z4" s="29" t="s">
        <v>32</v>
      </c>
      <c r="AA4" s="30"/>
      <c r="AB4" s="30"/>
      <c r="AC4" s="30"/>
      <c r="AD4" s="21"/>
      <c r="AE4" s="29" t="s">
        <v>27</v>
      </c>
      <c r="AF4" s="30"/>
      <c r="AG4" s="30"/>
      <c r="AH4" s="30"/>
      <c r="AI4" s="22"/>
      <c r="AJ4" s="29" t="s">
        <v>37</v>
      </c>
      <c r="AK4" s="30"/>
      <c r="AL4" s="30"/>
      <c r="AM4" s="30"/>
      <c r="AN4" s="22"/>
      <c r="AO4" s="22"/>
      <c r="AP4" s="22"/>
      <c r="AQ4" s="22"/>
      <c r="AR4" s="22"/>
      <c r="AS4" s="22"/>
    </row>
    <row r="5" spans="1:70" ht="60" customHeight="1" thickTop="1" thickBot="1" x14ac:dyDescent="0.35">
      <c r="A5" s="36"/>
      <c r="B5" s="4" t="s">
        <v>11</v>
      </c>
      <c r="C5" s="4" t="s">
        <v>12</v>
      </c>
      <c r="D5" s="4" t="s">
        <v>24</v>
      </c>
      <c r="E5" s="4" t="s">
        <v>25</v>
      </c>
      <c r="F5" s="4" t="s">
        <v>26</v>
      </c>
      <c r="G5" s="4" t="s">
        <v>1</v>
      </c>
      <c r="H5" s="4" t="s">
        <v>19</v>
      </c>
      <c r="I5" s="4" t="s">
        <v>20</v>
      </c>
      <c r="J5" s="5" t="s">
        <v>9</v>
      </c>
      <c r="K5" s="5"/>
      <c r="L5" s="5"/>
      <c r="M5" s="5" t="s">
        <v>5</v>
      </c>
      <c r="N5" s="5"/>
      <c r="O5" s="5"/>
      <c r="P5" s="5" t="s">
        <v>6</v>
      </c>
      <c r="Q5" s="5" t="s">
        <v>2</v>
      </c>
      <c r="R5" s="5" t="s">
        <v>3</v>
      </c>
      <c r="S5" s="5" t="s">
        <v>35</v>
      </c>
      <c r="U5" s="5" t="s">
        <v>6</v>
      </c>
      <c r="V5" s="5" t="s">
        <v>2</v>
      </c>
      <c r="W5" s="5" t="s">
        <v>3</v>
      </c>
      <c r="X5" s="5" t="s">
        <v>35</v>
      </c>
      <c r="Y5" s="5"/>
      <c r="Z5" s="5" t="s">
        <v>33</v>
      </c>
      <c r="AA5" s="5" t="s">
        <v>2</v>
      </c>
      <c r="AB5" s="5" t="s">
        <v>34</v>
      </c>
      <c r="AC5" s="5"/>
      <c r="AD5" s="5"/>
      <c r="AE5" s="5" t="s">
        <v>28</v>
      </c>
      <c r="AF5" s="5" t="s">
        <v>2</v>
      </c>
      <c r="AG5" s="5" t="s">
        <v>29</v>
      </c>
      <c r="AH5" s="5" t="s">
        <v>36</v>
      </c>
      <c r="AI5" s="6"/>
      <c r="AJ5" s="5" t="s">
        <v>38</v>
      </c>
      <c r="AK5" s="5" t="s">
        <v>2</v>
      </c>
      <c r="AL5" s="5" t="s">
        <v>39</v>
      </c>
      <c r="AM5" s="5" t="s">
        <v>40</v>
      </c>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row>
    <row r="6" spans="1:70" ht="18" customHeight="1" thickTop="1" x14ac:dyDescent="0.3">
      <c r="A6" s="7">
        <v>1945</v>
      </c>
      <c r="B6" s="17">
        <v>0.47699999999999998</v>
      </c>
      <c r="C6" s="17">
        <v>0.36199999999999999</v>
      </c>
      <c r="D6" s="17">
        <v>0.09</v>
      </c>
      <c r="E6" s="17">
        <v>1E-3</v>
      </c>
      <c r="F6" s="17">
        <v>0</v>
      </c>
      <c r="G6" s="13">
        <f t="shared" ref="G6" si="0">1-B6-C6-D6-E6-F6</f>
        <v>7.0000000000000034E-2</v>
      </c>
      <c r="H6" s="13">
        <f>B6/($B6+$C6)</f>
        <v>0.56853396901072706</v>
      </c>
      <c r="I6" s="14">
        <f>C6/($B6+$C6)</f>
        <v>0.43146603098927294</v>
      </c>
      <c r="J6" s="8"/>
      <c r="K6" s="8"/>
      <c r="L6" s="8"/>
      <c r="M6" s="8"/>
      <c r="N6" s="8"/>
      <c r="O6" s="8"/>
      <c r="P6" s="8"/>
      <c r="Q6" s="8"/>
      <c r="R6" s="8"/>
      <c r="S6" s="8"/>
      <c r="U6" s="8"/>
      <c r="V6" s="8"/>
      <c r="W6" s="8"/>
      <c r="X6" s="8"/>
      <c r="Y6" s="8"/>
      <c r="Z6" s="8"/>
      <c r="AA6" s="8"/>
      <c r="AB6" s="8"/>
      <c r="AC6" s="8"/>
      <c r="AD6" s="8"/>
      <c r="AE6" s="8"/>
      <c r="AF6" s="8"/>
      <c r="AG6" s="8"/>
      <c r="AH6" s="8"/>
      <c r="AI6" s="8"/>
      <c r="AJ6" s="8"/>
      <c r="AK6" s="8"/>
      <c r="AL6" s="8"/>
      <c r="AM6" s="8"/>
      <c r="AN6" s="8"/>
      <c r="AO6" s="8"/>
      <c r="AP6" s="8"/>
      <c r="AQ6" s="8"/>
      <c r="AR6" s="8"/>
      <c r="AS6" s="8"/>
      <c r="AT6" s="8"/>
      <c r="AU6" s="8"/>
      <c r="AV6" s="8">
        <v>0.5</v>
      </c>
      <c r="AW6" s="9">
        <v>0</v>
      </c>
      <c r="AX6" s="9"/>
      <c r="AY6" s="9"/>
      <c r="AZ6" s="9"/>
      <c r="BA6" s="9"/>
      <c r="BB6" s="9"/>
      <c r="BC6" s="9"/>
      <c r="BD6" s="9"/>
      <c r="BE6" s="9"/>
      <c r="BF6" s="9"/>
      <c r="BG6" s="9"/>
      <c r="BH6" s="9"/>
      <c r="BI6" s="9"/>
      <c r="BJ6" s="9"/>
      <c r="BK6" s="9"/>
      <c r="BL6" s="9"/>
      <c r="BM6" s="9"/>
      <c r="BN6" s="9"/>
      <c r="BO6" s="9"/>
      <c r="BP6" s="9"/>
      <c r="BQ6" s="10">
        <v>0</v>
      </c>
      <c r="BR6" s="10">
        <v>0.5</v>
      </c>
    </row>
    <row r="7" spans="1:70" ht="18" customHeight="1" x14ac:dyDescent="0.3">
      <c r="A7" s="11">
        <f t="shared" ref="A7:A9" si="1">A6+1</f>
        <v>1946</v>
      </c>
      <c r="B7" s="17"/>
      <c r="C7" s="17"/>
      <c r="D7" s="17"/>
      <c r="E7" s="17"/>
      <c r="F7" s="17"/>
      <c r="G7" s="17"/>
      <c r="H7" s="17"/>
      <c r="I7" s="17"/>
      <c r="J7" s="8"/>
      <c r="K7" s="8"/>
      <c r="L7" s="8"/>
      <c r="M7" s="8"/>
      <c r="N7" s="8"/>
      <c r="O7" s="8"/>
      <c r="P7" s="8"/>
      <c r="Q7" s="8"/>
      <c r="R7" s="8"/>
      <c r="S7" s="8"/>
      <c r="U7" s="8"/>
      <c r="V7" s="8"/>
      <c r="W7" s="8"/>
      <c r="X7" s="8"/>
      <c r="Y7" s="8"/>
      <c r="Z7" s="8"/>
      <c r="AA7" s="8"/>
      <c r="AB7" s="8"/>
      <c r="AC7" s="8"/>
      <c r="AD7" s="8"/>
      <c r="AE7" s="8"/>
      <c r="AF7" s="8"/>
      <c r="AG7" s="8"/>
      <c r="AH7" s="8"/>
      <c r="AI7" s="8"/>
      <c r="AJ7" s="8"/>
      <c r="AK7" s="8"/>
      <c r="AL7" s="8"/>
      <c r="AM7" s="8"/>
      <c r="AN7" s="8"/>
      <c r="AO7" s="8"/>
      <c r="AP7" s="8"/>
      <c r="AQ7" s="8"/>
      <c r="AR7" s="8"/>
      <c r="AS7" s="8"/>
      <c r="AT7" s="8"/>
      <c r="AU7" s="8"/>
      <c r="AV7" s="8">
        <v>0.5</v>
      </c>
      <c r="AW7" s="9">
        <v>0</v>
      </c>
      <c r="AX7" s="9"/>
      <c r="AY7" s="9"/>
      <c r="AZ7" s="9"/>
      <c r="BA7" s="9"/>
      <c r="BB7" s="9"/>
      <c r="BC7" s="9"/>
      <c r="BD7" s="9"/>
      <c r="BE7" s="9"/>
      <c r="BF7" s="9"/>
      <c r="BG7" s="9"/>
      <c r="BH7" s="9"/>
      <c r="BI7" s="9"/>
      <c r="BJ7" s="9"/>
      <c r="BK7" s="9"/>
      <c r="BL7" s="9"/>
      <c r="BM7" s="9"/>
      <c r="BN7" s="9"/>
      <c r="BO7" s="9"/>
      <c r="BP7" s="9"/>
      <c r="BQ7" s="10">
        <v>0</v>
      </c>
      <c r="BR7" s="10">
        <v>0.5</v>
      </c>
    </row>
    <row r="8" spans="1:70" ht="18" customHeight="1" x14ac:dyDescent="0.3">
      <c r="A8" s="11">
        <f t="shared" si="1"/>
        <v>1947</v>
      </c>
      <c r="B8" s="13"/>
      <c r="C8" s="13"/>
      <c r="D8" s="13"/>
      <c r="E8" s="13"/>
      <c r="F8" s="13"/>
      <c r="G8" s="13"/>
      <c r="H8" s="13"/>
      <c r="I8" s="14"/>
      <c r="J8" s="8"/>
      <c r="K8" s="8"/>
      <c r="L8" s="8"/>
      <c r="M8" s="8"/>
      <c r="N8" s="8"/>
      <c r="O8" s="8"/>
      <c r="P8" s="8"/>
      <c r="Q8" s="8"/>
      <c r="R8" s="8"/>
      <c r="S8" s="8"/>
      <c r="U8" s="8"/>
      <c r="V8" s="8"/>
      <c r="W8" s="8"/>
      <c r="X8" s="8"/>
      <c r="Y8" s="8"/>
      <c r="Z8" s="8"/>
      <c r="AA8" s="8"/>
      <c r="AB8" s="8"/>
      <c r="AC8" s="8"/>
      <c r="AD8" s="8"/>
      <c r="AE8" s="8"/>
      <c r="AF8" s="8"/>
      <c r="AG8" s="8"/>
      <c r="AH8" s="8"/>
      <c r="AI8" s="8"/>
      <c r="AJ8" s="8"/>
      <c r="AK8" s="8"/>
      <c r="AL8" s="8"/>
      <c r="AM8" s="8"/>
      <c r="AN8" s="8"/>
      <c r="AO8" s="8"/>
      <c r="AP8" s="8"/>
      <c r="AQ8" s="8"/>
      <c r="AR8" s="8"/>
      <c r="AS8" s="8"/>
      <c r="AT8" s="8"/>
      <c r="AU8" s="8"/>
      <c r="AV8" s="8">
        <v>0.5</v>
      </c>
      <c r="AW8" s="9">
        <v>0</v>
      </c>
      <c r="AX8" s="9"/>
      <c r="AY8" s="9"/>
      <c r="AZ8" s="9"/>
      <c r="BA8" s="9"/>
      <c r="BB8" s="9"/>
      <c r="BC8" s="9"/>
      <c r="BD8" s="9"/>
      <c r="BE8" s="9"/>
      <c r="BF8" s="9"/>
      <c r="BG8" s="9"/>
      <c r="BH8" s="9"/>
      <c r="BI8" s="9"/>
      <c r="BJ8" s="9"/>
      <c r="BK8" s="9"/>
      <c r="BL8" s="9"/>
      <c r="BM8" s="9"/>
      <c r="BN8" s="9"/>
      <c r="BO8" s="9"/>
      <c r="BP8" s="9"/>
      <c r="BQ8" s="10">
        <v>0</v>
      </c>
      <c r="BR8" s="10">
        <v>0.5</v>
      </c>
    </row>
    <row r="9" spans="1:70" ht="18" customHeight="1" x14ac:dyDescent="0.3">
      <c r="A9" s="11">
        <f t="shared" si="1"/>
        <v>1948</v>
      </c>
      <c r="B9" s="13"/>
      <c r="C9" s="13"/>
      <c r="D9" s="13"/>
      <c r="E9" s="13"/>
      <c r="F9" s="13"/>
      <c r="G9" s="13"/>
      <c r="H9" s="13"/>
      <c r="I9" s="14"/>
      <c r="J9" s="8"/>
      <c r="K9" s="8"/>
      <c r="L9" s="8"/>
      <c r="M9" s="8"/>
      <c r="N9" s="8"/>
      <c r="O9" s="8"/>
      <c r="P9" s="8"/>
      <c r="Q9" s="8"/>
      <c r="R9" s="8"/>
      <c r="S9" s="8"/>
      <c r="U9" s="8"/>
      <c r="V9" s="8"/>
      <c r="W9" s="8"/>
      <c r="X9" s="8"/>
      <c r="Y9" s="8"/>
      <c r="Z9" s="8"/>
      <c r="AA9" s="8"/>
      <c r="AB9" s="8"/>
      <c r="AC9" s="8"/>
      <c r="AD9" s="8"/>
      <c r="AE9" s="8"/>
      <c r="AF9" s="8"/>
      <c r="AG9" s="8"/>
      <c r="AH9" s="8"/>
      <c r="AI9" s="8"/>
      <c r="AJ9" s="8"/>
      <c r="AK9" s="8"/>
      <c r="AL9" s="8"/>
      <c r="AM9" s="8"/>
      <c r="AN9" s="8"/>
      <c r="AO9" s="8"/>
      <c r="AP9" s="8"/>
      <c r="AQ9" s="8"/>
      <c r="AR9" s="8"/>
      <c r="AS9" s="8"/>
      <c r="AT9" s="8"/>
      <c r="AU9" s="8"/>
      <c r="AV9" s="8">
        <v>0.5</v>
      </c>
      <c r="AW9" s="9">
        <v>0</v>
      </c>
      <c r="AX9" s="9"/>
      <c r="AY9" s="9"/>
      <c r="AZ9" s="9"/>
      <c r="BA9" s="9"/>
      <c r="BB9" s="9"/>
      <c r="BC9" s="9"/>
      <c r="BD9" s="9"/>
      <c r="BE9" s="9"/>
      <c r="BF9" s="9"/>
      <c r="BG9" s="9"/>
      <c r="BH9" s="9"/>
      <c r="BI9" s="9"/>
      <c r="BJ9" s="9"/>
      <c r="BK9" s="9"/>
      <c r="BL9" s="9"/>
      <c r="BM9" s="9"/>
      <c r="BN9" s="9"/>
      <c r="BO9" s="9"/>
      <c r="BP9" s="9"/>
      <c r="BQ9" s="10">
        <v>0</v>
      </c>
      <c r="BR9" s="10">
        <v>0.5</v>
      </c>
    </row>
    <row r="10" spans="1:70" ht="18" customHeight="1" x14ac:dyDescent="0.3">
      <c r="A10" s="11">
        <f>A9+1</f>
        <v>1949</v>
      </c>
      <c r="B10" s="13"/>
      <c r="C10" s="13"/>
      <c r="D10" s="13"/>
      <c r="E10" s="13"/>
      <c r="F10" s="13"/>
      <c r="G10" s="13"/>
      <c r="H10" s="13"/>
      <c r="I10" s="14"/>
      <c r="J10" s="8"/>
      <c r="K10" s="8"/>
      <c r="L10" s="8"/>
      <c r="M10" s="8"/>
      <c r="N10" s="8"/>
      <c r="O10" s="8"/>
      <c r="P10" s="8"/>
      <c r="Q10" s="8"/>
      <c r="R10" s="8"/>
      <c r="S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v>0.5</v>
      </c>
      <c r="AW10" s="9">
        <v>0</v>
      </c>
      <c r="AX10" s="9"/>
      <c r="AY10" s="9"/>
      <c r="AZ10" s="9"/>
      <c r="BA10" s="9"/>
      <c r="BB10" s="9"/>
      <c r="BC10" s="9"/>
      <c r="BD10" s="9"/>
      <c r="BE10" s="9"/>
      <c r="BF10" s="9"/>
      <c r="BG10" s="9"/>
      <c r="BH10" s="9"/>
      <c r="BI10" s="9"/>
      <c r="BJ10" s="9"/>
      <c r="BK10" s="9"/>
      <c r="BL10" s="9"/>
      <c r="BM10" s="9"/>
      <c r="BN10" s="9"/>
      <c r="BO10" s="9"/>
      <c r="BP10" s="9"/>
      <c r="BQ10" s="10">
        <v>0</v>
      </c>
      <c r="BR10" s="10">
        <v>0.5</v>
      </c>
    </row>
    <row r="11" spans="1:70" ht="18" customHeight="1" x14ac:dyDescent="0.3">
      <c r="A11" s="11">
        <f t="shared" ref="A11:A74" si="2">A10+1</f>
        <v>1950</v>
      </c>
      <c r="B11" s="17">
        <v>0.46100000000000002</v>
      </c>
      <c r="C11" s="17">
        <v>0.434</v>
      </c>
      <c r="D11" s="17">
        <v>9.0999999999999998E-2</v>
      </c>
      <c r="E11" s="17">
        <v>2.9999999999999997E-4</v>
      </c>
      <c r="F11" s="17">
        <v>0</v>
      </c>
      <c r="G11" s="13">
        <f t="shared" ref="G11:G12" si="3">1-B11-C11-D11-E11-F11</f>
        <v>1.3699999999999929E-2</v>
      </c>
      <c r="H11" s="13">
        <f>B11/($B11+$C11)</f>
        <v>0.51508379888268163</v>
      </c>
      <c r="I11" s="14">
        <f>C11/($B11+$C11)</f>
        <v>0.48491620111731842</v>
      </c>
      <c r="J11" s="8"/>
      <c r="K11" s="8"/>
      <c r="L11" s="8"/>
      <c r="M11" s="8"/>
      <c r="N11" s="8"/>
      <c r="O11" s="8"/>
      <c r="P11" s="8"/>
      <c r="Q11" s="8"/>
      <c r="R11" s="8"/>
      <c r="S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v>0.5</v>
      </c>
      <c r="AW11" s="9">
        <v>0</v>
      </c>
      <c r="AX11" s="9"/>
      <c r="AY11" s="9"/>
      <c r="AZ11" s="9"/>
      <c r="BA11" s="9"/>
      <c r="BB11" s="9"/>
      <c r="BC11" s="9"/>
      <c r="BD11" s="9"/>
      <c r="BE11" s="9"/>
      <c r="BF11" s="9"/>
      <c r="BG11" s="9"/>
      <c r="BH11" s="9"/>
      <c r="BI11" s="9"/>
      <c r="BJ11" s="9"/>
      <c r="BK11" s="9"/>
      <c r="BL11" s="9"/>
      <c r="BM11" s="9"/>
      <c r="BN11" s="9"/>
      <c r="BO11" s="9"/>
      <c r="BP11" s="9"/>
      <c r="BQ11" s="10">
        <v>0</v>
      </c>
      <c r="BR11" s="10">
        <v>0.5</v>
      </c>
    </row>
    <row r="12" spans="1:70" ht="18" customHeight="1" x14ac:dyDescent="0.3">
      <c r="A12" s="11">
        <f t="shared" si="2"/>
        <v>1951</v>
      </c>
      <c r="B12" s="17">
        <v>0.48799999999999999</v>
      </c>
      <c r="C12" s="17">
        <v>0.48</v>
      </c>
      <c r="D12" s="17">
        <v>2.5000000000000001E-2</v>
      </c>
      <c r="E12" s="17">
        <v>2.9999999999999997E-4</v>
      </c>
      <c r="F12" s="17">
        <v>0</v>
      </c>
      <c r="G12" s="13">
        <f t="shared" si="3"/>
        <v>6.7000000000000271E-3</v>
      </c>
      <c r="H12" s="13">
        <f>B12/($B12+$C12)</f>
        <v>0.50413223140495866</v>
      </c>
      <c r="I12" s="14">
        <f>C12/($B12+$C12)</f>
        <v>0.49586776859504134</v>
      </c>
      <c r="J12" s="8"/>
      <c r="K12" s="8"/>
      <c r="L12" s="8"/>
      <c r="M12" s="8"/>
      <c r="N12" s="8"/>
      <c r="O12" s="8"/>
      <c r="P12" s="8"/>
      <c r="Q12" s="8"/>
      <c r="R12" s="8"/>
      <c r="S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v>0.5</v>
      </c>
      <c r="AW12" s="9">
        <v>0</v>
      </c>
      <c r="AX12" s="9"/>
      <c r="AY12" s="9"/>
      <c r="AZ12" s="9"/>
      <c r="BA12" s="9"/>
      <c r="BB12" s="9"/>
      <c r="BC12" s="9"/>
      <c r="BD12" s="9"/>
      <c r="BE12" s="9"/>
      <c r="BF12" s="9"/>
      <c r="BG12" s="9"/>
      <c r="BH12" s="9"/>
      <c r="BI12" s="9"/>
      <c r="BJ12" s="9"/>
      <c r="BK12" s="9"/>
      <c r="BL12" s="9"/>
      <c r="BM12" s="9"/>
      <c r="BN12" s="9"/>
      <c r="BO12" s="9"/>
      <c r="BP12" s="9"/>
      <c r="BQ12" s="10">
        <v>0</v>
      </c>
      <c r="BR12" s="10">
        <v>0.5</v>
      </c>
    </row>
    <row r="13" spans="1:70" ht="18" customHeight="1" x14ac:dyDescent="0.3">
      <c r="A13" s="11">
        <f t="shared" si="2"/>
        <v>1952</v>
      </c>
      <c r="B13" s="13"/>
      <c r="C13" s="13"/>
      <c r="D13" s="13"/>
      <c r="E13" s="13"/>
      <c r="F13" s="13"/>
      <c r="G13" s="13"/>
      <c r="H13" s="13"/>
      <c r="I13" s="14"/>
      <c r="J13" s="8"/>
      <c r="K13" s="8"/>
      <c r="L13" s="8"/>
      <c r="M13" s="8"/>
      <c r="N13" s="8"/>
      <c r="O13" s="8"/>
      <c r="P13" s="8"/>
      <c r="Q13" s="8"/>
      <c r="R13" s="8"/>
      <c r="S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v>0.5</v>
      </c>
      <c r="AW13" s="9">
        <v>0</v>
      </c>
      <c r="AX13" s="9"/>
      <c r="AY13" s="9"/>
      <c r="AZ13" s="9"/>
      <c r="BA13" s="9"/>
      <c r="BB13" s="9"/>
      <c r="BC13" s="9"/>
      <c r="BD13" s="9"/>
      <c r="BE13" s="9"/>
      <c r="BF13" s="9"/>
      <c r="BG13" s="9"/>
      <c r="BH13" s="9"/>
      <c r="BI13" s="9"/>
      <c r="BJ13" s="9"/>
      <c r="BK13" s="9"/>
      <c r="BL13" s="9"/>
      <c r="BM13" s="9"/>
      <c r="BN13" s="9"/>
      <c r="BO13" s="9"/>
      <c r="BP13" s="9"/>
      <c r="BQ13" s="10">
        <v>0</v>
      </c>
      <c r="BR13" s="10">
        <v>0.5</v>
      </c>
    </row>
    <row r="14" spans="1:70" ht="18" customHeight="1" x14ac:dyDescent="0.3">
      <c r="A14" s="11">
        <f t="shared" si="2"/>
        <v>1953</v>
      </c>
      <c r="B14" s="13"/>
      <c r="C14" s="13"/>
      <c r="D14" s="13"/>
      <c r="E14" s="13"/>
      <c r="F14" s="13"/>
      <c r="G14" s="13"/>
      <c r="H14" s="13"/>
      <c r="I14" s="14"/>
      <c r="J14" s="8"/>
      <c r="K14" s="8"/>
      <c r="L14" s="8"/>
      <c r="M14" s="8"/>
      <c r="N14" s="8"/>
      <c r="O14" s="8"/>
      <c r="P14" s="8"/>
      <c r="Q14" s="8"/>
      <c r="R14" s="8"/>
      <c r="S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v>0.5</v>
      </c>
      <c r="AW14" s="9">
        <v>0</v>
      </c>
      <c r="AX14" s="9"/>
      <c r="AY14" s="9"/>
      <c r="AZ14" s="9"/>
      <c r="BA14" s="9"/>
      <c r="BB14" s="9"/>
      <c r="BC14" s="9"/>
      <c r="BD14" s="9"/>
      <c r="BE14" s="9"/>
      <c r="BF14" s="9"/>
      <c r="BG14" s="9"/>
      <c r="BH14" s="9"/>
      <c r="BI14" s="9"/>
      <c r="BJ14" s="9"/>
      <c r="BK14" s="9"/>
      <c r="BL14" s="9"/>
      <c r="BM14" s="9"/>
      <c r="BN14" s="9"/>
      <c r="BO14" s="9"/>
      <c r="BP14" s="9"/>
      <c r="BQ14" s="10">
        <v>0</v>
      </c>
      <c r="BR14" s="10">
        <v>0.5</v>
      </c>
    </row>
    <row r="15" spans="1:70" ht="18" customHeight="1" x14ac:dyDescent="0.3">
      <c r="A15" s="11">
        <f t="shared" si="2"/>
        <v>1954</v>
      </c>
      <c r="B15" s="13"/>
      <c r="C15" s="13"/>
      <c r="D15" s="13"/>
      <c r="E15" s="13"/>
      <c r="F15" s="13"/>
      <c r="G15" s="13"/>
      <c r="H15" s="13"/>
      <c r="I15" s="14"/>
      <c r="J15" s="8"/>
      <c r="K15" s="8"/>
      <c r="L15" s="8"/>
      <c r="M15" s="8"/>
      <c r="N15" s="8"/>
      <c r="O15" s="8"/>
      <c r="P15" s="8"/>
      <c r="Q15" s="8"/>
      <c r="R15" s="8"/>
      <c r="S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v>0.5</v>
      </c>
      <c r="AW15" s="9">
        <v>0</v>
      </c>
      <c r="AX15" s="9"/>
      <c r="AY15" s="9"/>
      <c r="AZ15" s="9"/>
      <c r="BA15" s="9"/>
      <c r="BB15" s="9"/>
      <c r="BC15" s="9"/>
      <c r="BD15" s="9"/>
      <c r="BE15" s="9"/>
      <c r="BF15" s="9"/>
      <c r="BG15" s="9"/>
      <c r="BH15" s="9"/>
      <c r="BI15" s="9"/>
      <c r="BJ15" s="9"/>
      <c r="BK15" s="9"/>
      <c r="BL15" s="9"/>
      <c r="BM15" s="9"/>
      <c r="BN15" s="9"/>
      <c r="BO15" s="9"/>
      <c r="BP15" s="9"/>
      <c r="BQ15" s="10">
        <v>0</v>
      </c>
      <c r="BR15" s="10">
        <v>0.5</v>
      </c>
    </row>
    <row r="16" spans="1:70" ht="18" customHeight="1" x14ac:dyDescent="0.3">
      <c r="A16" s="11">
        <f t="shared" si="2"/>
        <v>1955</v>
      </c>
      <c r="B16" s="13">
        <v>0.46400000000000002</v>
      </c>
      <c r="C16" s="13">
        <v>0.497</v>
      </c>
      <c r="D16" s="13">
        <v>2.7E-2</v>
      </c>
      <c r="E16" s="13">
        <v>1E-3</v>
      </c>
      <c r="F16" s="13">
        <v>0</v>
      </c>
      <c r="G16" s="13">
        <f t="shared" ref="G16" si="4">1-B16-C16-D16-E16-F16</f>
        <v>1.1000000000000034E-2</v>
      </c>
      <c r="H16" s="13">
        <f>B16/($B16+$C16)</f>
        <v>0.48283038501560871</v>
      </c>
      <c r="I16" s="14">
        <f>C16/($B16+$C16)</f>
        <v>0.51716961498439118</v>
      </c>
      <c r="J16" s="8">
        <f>[10]TRegsexe!J$19+[10]TRegsexe!J$20</f>
        <v>-0.10852126824108131</v>
      </c>
      <c r="K16" s="8"/>
      <c r="L16" s="8"/>
      <c r="M16" s="8">
        <f>[10]TRegage1!B$19+[10]TRegage1!B$20</f>
        <v>4.6714331317698476E-3</v>
      </c>
      <c r="N16" s="8"/>
      <c r="O16" s="8"/>
      <c r="P16" s="8">
        <f>[10]TRegdiplome!B$19+[10]TRegdiplome!B$20</f>
        <v>-0.25602699076273833</v>
      </c>
      <c r="Q16" s="8">
        <f>[10]TRegdiplome!J$19+[10]TRegdiplome!J$20</f>
        <v>-0.30261155270230355</v>
      </c>
      <c r="R16" s="8">
        <f>[10]TRegdiplome!N$19+[10]TRegdiplome!N$20</f>
        <v>-0.21363789976157865</v>
      </c>
      <c r="S16" s="8">
        <f>[10]TRegdiplome!R$19+[10]TRegdiplome!R$20</f>
        <v>-0.16876282488275435</v>
      </c>
      <c r="U16" s="8">
        <f>[10]TRegdiplome2!B$19+[10]TRegdiplome2!B$20</f>
        <v>-0.20168490358877816</v>
      </c>
      <c r="V16" s="8">
        <f>[10]TRegdiplome2!J$19+[10]TRegdiplome2!J$20</f>
        <v>-0.21577086486435737</v>
      </c>
      <c r="W16" s="8">
        <f>[10]TRegdiplome2!N$19+[10]TRegdiplome2!N$20</f>
        <v>-7.199467683962063E-2</v>
      </c>
      <c r="Y16" s="8"/>
      <c r="Z16" s="8">
        <f>[10]TRegtop10e!B$19+[10]TRegtop10e!B$20</f>
        <v>-0.25273054709490234</v>
      </c>
      <c r="AA16" s="8">
        <f>[10]TRegtop10e!J$19+[10]TRegtop10e!J$20</f>
        <v>-0.29731695209154574</v>
      </c>
      <c r="AB16" s="8">
        <f>[10]TRegtop10e!N$19+[10]TRegtop10e!N$20</f>
        <v>-0.20734228983618197</v>
      </c>
      <c r="AC16" s="8"/>
      <c r="AD16" s="8"/>
      <c r="AE16" s="8">
        <f>[10]TRegtop10y!B$19+[10]TRegtop10y!B$20</f>
        <v>-0.28898231919446227</v>
      </c>
      <c r="AF16" s="8">
        <f>[10]TRegtop10y!J$19+[10]TRegtop10y!J$20</f>
        <v>-0.30474617941109022</v>
      </c>
      <c r="AG16" s="8">
        <f>[10]TRegtop10y!N$19+[10]TRegtop10y!N$20</f>
        <v>-0.20392825578793672</v>
      </c>
      <c r="AH16" s="8">
        <f>[10]TRegtop10y!R$19+[10]TRegtop10y!R$20</f>
        <v>-0.1125910350988101</v>
      </c>
      <c r="AI16" s="8"/>
      <c r="AJ16" s="8">
        <f>[10]TRegowner!B$19+[10]TRegowner!B$20</f>
        <v>-0.29577498450164275</v>
      </c>
      <c r="AK16" s="8">
        <f>[10]TRegowner!J$19+[10]TRegowner!J$20</f>
        <v>-0.2895801828464708</v>
      </c>
      <c r="AL16" s="8">
        <f>[10]TRegowner!N$19+[10]TRegowner!N$20</f>
        <v>-0.23455140819437981</v>
      </c>
      <c r="AM16" s="8">
        <f>[10]TRegowner!R$19+[10]TRegowner!R$20</f>
        <v>-0.19811671685295124</v>
      </c>
      <c r="AN16" s="8"/>
      <c r="AQ16" s="8"/>
      <c r="AS16" s="8"/>
      <c r="AT16" s="8"/>
      <c r="AV16" s="8">
        <v>0.5</v>
      </c>
      <c r="AW16" s="9">
        <v>0</v>
      </c>
      <c r="AY16" s="9"/>
      <c r="AZ16" s="9"/>
      <c r="BA16" s="9"/>
      <c r="BB16" s="9"/>
      <c r="BC16" s="9"/>
      <c r="BD16" s="9"/>
      <c r="BE16" s="9"/>
      <c r="BF16" s="9"/>
      <c r="BG16" s="9"/>
      <c r="BH16" s="9"/>
      <c r="BI16" s="9"/>
      <c r="BJ16" s="9"/>
      <c r="BK16" s="9"/>
      <c r="BL16" s="9"/>
      <c r="BM16" s="9"/>
      <c r="BN16" s="9"/>
      <c r="BO16" s="9"/>
      <c r="BP16" s="9"/>
      <c r="BQ16" s="10">
        <v>0</v>
      </c>
      <c r="BR16" s="10">
        <v>0.5</v>
      </c>
    </row>
    <row r="17" spans="1:70" ht="18" customHeight="1" x14ac:dyDescent="0.3">
      <c r="A17" s="11">
        <f t="shared" si="2"/>
        <v>1956</v>
      </c>
      <c r="B17" s="13"/>
      <c r="C17" s="13"/>
      <c r="D17" s="13"/>
      <c r="E17" s="13"/>
      <c r="F17" s="13"/>
      <c r="G17" s="13"/>
      <c r="H17" s="13"/>
      <c r="I17" s="14"/>
      <c r="J17" s="8"/>
      <c r="K17" s="8"/>
      <c r="L17" s="8"/>
      <c r="M17" s="8"/>
      <c r="N17" s="8"/>
      <c r="O17" s="8"/>
      <c r="P17" s="8"/>
      <c r="Q17" s="8"/>
      <c r="R17" s="8"/>
      <c r="S17" s="8"/>
      <c r="U17" s="8"/>
      <c r="V17" s="8"/>
      <c r="W17" s="8"/>
      <c r="Y17" s="8"/>
      <c r="Z17" s="8"/>
      <c r="AA17" s="8"/>
      <c r="AB17" s="8"/>
      <c r="AC17" s="8"/>
      <c r="AD17" s="8"/>
      <c r="AE17" s="8"/>
      <c r="AF17" s="8"/>
      <c r="AG17" s="8"/>
      <c r="AH17" s="8"/>
      <c r="AI17" s="8"/>
      <c r="AJ17" s="8"/>
      <c r="AK17" s="8"/>
      <c r="AL17" s="8"/>
      <c r="AM17" s="8"/>
      <c r="AN17" s="8"/>
      <c r="AQ17" s="8"/>
      <c r="AS17" s="8"/>
      <c r="AT17" s="8"/>
      <c r="AV17" s="8">
        <v>0.5</v>
      </c>
      <c r="AW17" s="9">
        <v>0</v>
      </c>
      <c r="AY17" s="9"/>
      <c r="AZ17" s="9"/>
      <c r="BA17" s="9"/>
      <c r="BB17" s="9"/>
      <c r="BC17" s="9"/>
      <c r="BD17" s="9"/>
      <c r="BE17" s="9"/>
      <c r="BF17" s="9"/>
      <c r="BG17" s="9"/>
      <c r="BH17" s="9"/>
      <c r="BI17" s="9"/>
      <c r="BJ17" s="9"/>
      <c r="BK17" s="9"/>
      <c r="BL17" s="9"/>
      <c r="BM17" s="9"/>
      <c r="BN17" s="9"/>
      <c r="BO17" s="9"/>
      <c r="BP17" s="9"/>
      <c r="BQ17" s="10">
        <v>0</v>
      </c>
      <c r="BR17" s="10">
        <v>0.5</v>
      </c>
    </row>
    <row r="18" spans="1:70" ht="18" customHeight="1" x14ac:dyDescent="0.3">
      <c r="A18" s="11">
        <f t="shared" si="2"/>
        <v>1957</v>
      </c>
      <c r="B18" s="13"/>
      <c r="C18" s="13"/>
      <c r="D18" s="13"/>
      <c r="E18" s="13"/>
      <c r="F18" s="13"/>
      <c r="G18" s="13"/>
      <c r="H18" s="13"/>
      <c r="I18" s="14"/>
      <c r="J18" s="8"/>
      <c r="K18" s="8"/>
      <c r="L18" s="8"/>
      <c r="M18" s="8"/>
      <c r="N18" s="8"/>
      <c r="O18" s="8"/>
      <c r="P18" s="8"/>
      <c r="Q18" s="8"/>
      <c r="R18" s="8"/>
      <c r="S18" s="8"/>
      <c r="U18" s="8"/>
      <c r="V18" s="8"/>
      <c r="W18" s="8"/>
      <c r="Y18" s="8"/>
      <c r="Z18" s="8"/>
      <c r="AA18" s="8"/>
      <c r="AB18" s="8"/>
      <c r="AC18" s="8"/>
      <c r="AD18" s="8"/>
      <c r="AE18" s="8"/>
      <c r="AF18" s="8"/>
      <c r="AG18" s="8"/>
      <c r="AH18" s="8"/>
      <c r="AI18" s="8"/>
      <c r="AJ18" s="8"/>
      <c r="AK18" s="8"/>
      <c r="AL18" s="8"/>
      <c r="AM18" s="8"/>
      <c r="AN18" s="8"/>
      <c r="AQ18" s="8"/>
      <c r="AS18" s="8"/>
      <c r="AT18" s="8"/>
      <c r="AV18" s="8">
        <v>0.5</v>
      </c>
      <c r="AW18" s="9">
        <v>0</v>
      </c>
      <c r="AY18" s="9"/>
      <c r="AZ18" s="9"/>
      <c r="BA18" s="9"/>
      <c r="BB18" s="9"/>
      <c r="BC18" s="9"/>
      <c r="BD18" s="9"/>
      <c r="BE18" s="9"/>
      <c r="BF18" s="9"/>
      <c r="BG18" s="9"/>
      <c r="BH18" s="9"/>
      <c r="BI18" s="9"/>
      <c r="BJ18" s="9"/>
      <c r="BK18" s="9"/>
      <c r="BL18" s="9"/>
      <c r="BM18" s="9"/>
      <c r="BN18" s="9"/>
      <c r="BO18" s="9"/>
      <c r="BP18" s="9"/>
      <c r="BQ18" s="10">
        <v>0</v>
      </c>
      <c r="BR18" s="10">
        <v>0.5</v>
      </c>
    </row>
    <row r="19" spans="1:70" ht="18" customHeight="1" x14ac:dyDescent="0.3">
      <c r="A19" s="11">
        <f t="shared" si="2"/>
        <v>1958</v>
      </c>
      <c r="B19" s="13"/>
      <c r="C19" s="13"/>
      <c r="D19" s="13"/>
      <c r="E19" s="13"/>
      <c r="F19" s="13"/>
      <c r="G19" s="13"/>
      <c r="H19" s="13"/>
      <c r="I19" s="14"/>
      <c r="J19" s="8"/>
      <c r="K19" s="8"/>
      <c r="L19" s="8"/>
      <c r="M19" s="8"/>
      <c r="N19" s="8"/>
      <c r="O19" s="8"/>
      <c r="P19" s="8"/>
      <c r="Q19" s="8"/>
      <c r="R19" s="8"/>
      <c r="S19" s="8"/>
      <c r="U19" s="8"/>
      <c r="V19" s="8"/>
      <c r="W19" s="8"/>
      <c r="Y19" s="8"/>
      <c r="Z19" s="8"/>
      <c r="AA19" s="8"/>
      <c r="AB19" s="8"/>
      <c r="AC19" s="8"/>
      <c r="AD19" s="8"/>
      <c r="AE19" s="8"/>
      <c r="AF19" s="8"/>
      <c r="AG19" s="8"/>
      <c r="AH19" s="8"/>
      <c r="AI19" s="8"/>
      <c r="AJ19" s="8"/>
      <c r="AK19" s="8"/>
      <c r="AL19" s="8"/>
      <c r="AM19" s="8"/>
      <c r="AN19" s="8"/>
      <c r="AQ19" s="8"/>
      <c r="AS19" s="8"/>
      <c r="AT19" s="8"/>
      <c r="AV19" s="8">
        <v>0.5</v>
      </c>
      <c r="AW19" s="9">
        <v>0</v>
      </c>
      <c r="AY19" s="9"/>
      <c r="AZ19" s="9"/>
      <c r="BA19" s="9"/>
      <c r="BB19" s="9"/>
      <c r="BC19" s="9"/>
      <c r="BD19" s="9"/>
      <c r="BE19" s="9"/>
      <c r="BF19" s="9"/>
      <c r="BG19" s="9"/>
      <c r="BH19" s="9"/>
      <c r="BI19" s="9"/>
      <c r="BJ19" s="9"/>
      <c r="BK19" s="9"/>
      <c r="BL19" s="9"/>
      <c r="BM19" s="9"/>
      <c r="BN19" s="9"/>
      <c r="BO19" s="9"/>
      <c r="BP19" s="9"/>
      <c r="BQ19" s="10">
        <v>0</v>
      </c>
      <c r="BR19" s="10">
        <v>0.5</v>
      </c>
    </row>
    <row r="20" spans="1:70" ht="18" customHeight="1" x14ac:dyDescent="0.3">
      <c r="A20" s="11">
        <f t="shared" si="2"/>
        <v>1959</v>
      </c>
      <c r="B20" s="13">
        <v>0.438</v>
      </c>
      <c r="C20" s="13">
        <v>0.49399999999999999</v>
      </c>
      <c r="D20" s="13">
        <v>3.2000000000000001E-2</v>
      </c>
      <c r="E20" s="13">
        <v>1E-3</v>
      </c>
      <c r="F20" s="13">
        <v>0</v>
      </c>
      <c r="G20" s="13">
        <f t="shared" ref="G20" si="5">1-B20-C20-D20-E20-F20</f>
        <v>3.5000000000000059E-2</v>
      </c>
      <c r="H20" s="13">
        <f>B20/($B20+$C20)</f>
        <v>0.46995708154506438</v>
      </c>
      <c r="I20" s="14">
        <f>C20/($B20+$C20)</f>
        <v>0.53004291845493567</v>
      </c>
      <c r="J20" s="8">
        <f>[10]TRegsexe!J$19+[10]TRegsexe!J$21</f>
        <v>-0.10322648446012865</v>
      </c>
      <c r="K20" s="8"/>
      <c r="L20" s="8"/>
      <c r="M20" s="8">
        <f>[10]TRegage1!B$19+[10]TRegage1!B$21</f>
        <v>8.6132931862601403E-2</v>
      </c>
      <c r="N20" s="8"/>
      <c r="O20" s="8"/>
      <c r="P20" s="8">
        <f>[10]TRegdiplome!B$19+[10]TRegdiplome!B$21</f>
        <v>-0.27705796892966111</v>
      </c>
      <c r="Q20" s="8">
        <f>[10]TRegdiplome!J$19+[10]TRegdiplome!J$21</f>
        <v>-0.30961859436768746</v>
      </c>
      <c r="R20" s="8">
        <f>[10]TRegdiplome!N$19+[10]TRegdiplome!N$21</f>
        <v>-0.19383984876191043</v>
      </c>
      <c r="S20" s="8">
        <f>[10]TRegdiplome!R$19+[10]TRegdiplome!R$21</f>
        <v>-0.15413748887966289</v>
      </c>
      <c r="U20" s="8">
        <f>[10]TRegdiplome2!B$19+[10]TRegdiplome2!B$21</f>
        <v>-0.39592310500187905</v>
      </c>
      <c r="V20" s="8">
        <f>[10]TRegdiplome2!J$19+[10]TRegdiplome2!J$21</f>
        <v>-0.41197495227978242</v>
      </c>
      <c r="W20" s="8">
        <f>[10]TRegdiplome2!N$19+[10]TRegdiplome2!N$21</f>
        <v>-0.19453356873071606</v>
      </c>
      <c r="Y20" s="8"/>
      <c r="Z20" s="8">
        <f>[10]TRegtop10e!B$19+[10]TRegtop10e!B$21</f>
        <v>-0.27721472865793723</v>
      </c>
      <c r="AA20" s="8">
        <f>[10]TRegtop10e!J$19+[10]TRegtop10e!J$21</f>
        <v>-0.30860538173516205</v>
      </c>
      <c r="AB20" s="8">
        <f>[10]TRegtop10e!N$19+[10]TRegtop10e!N$21</f>
        <v>-0.19048089731421577</v>
      </c>
      <c r="AC20" s="8"/>
      <c r="AD20" s="8"/>
      <c r="AE20" s="8">
        <f>[10]TRegtop10y!B$19+[10]TRegtop10y!B$21</f>
        <v>-0.36142305107829725</v>
      </c>
      <c r="AF20" s="8">
        <f>[10]TRegtop10y!J$19+[10]TRegtop10y!J$21</f>
        <v>-0.39192953988066603</v>
      </c>
      <c r="AG20" s="8">
        <f>[10]TRegtop10y!N$19+[10]TRegtop10y!N$21</f>
        <v>-0.25272831833767129</v>
      </c>
      <c r="AH20" s="8">
        <f>[10]TRegtop10y!R$19+[10]TRegtop10y!R$21</f>
        <v>-0.14798893794499676</v>
      </c>
      <c r="AI20" s="8"/>
      <c r="AJ20" s="8">
        <f>[10]TRegowner!B$19+[10]TRegowner!B$21</f>
        <v>-0.30816275937990484</v>
      </c>
      <c r="AK20" s="8">
        <f>[10]TRegowner!J$19+[10]TRegowner!J$21</f>
        <v>-0.30641886752541581</v>
      </c>
      <c r="AL20" s="8">
        <f>[10]TRegowner!N$19+[10]TRegowner!N$21</f>
        <v>-0.24553787031974203</v>
      </c>
      <c r="AM20" s="8">
        <f>[10]TRegowner!R$19+[10]TRegowner!R$21</f>
        <v>-0.20309407025802587</v>
      </c>
      <c r="AN20" s="8"/>
      <c r="AQ20" s="8"/>
      <c r="AS20" s="8"/>
      <c r="AT20" s="8"/>
      <c r="AV20" s="8">
        <v>0.5</v>
      </c>
      <c r="AW20" s="9">
        <v>0</v>
      </c>
      <c r="AY20" s="9"/>
      <c r="AZ20" s="9"/>
      <c r="BA20" s="9"/>
      <c r="BB20" s="9"/>
      <c r="BC20" s="9"/>
      <c r="BD20" s="9"/>
      <c r="BE20" s="9"/>
      <c r="BF20" s="9"/>
      <c r="BG20" s="9"/>
      <c r="BH20" s="9"/>
      <c r="BI20" s="9"/>
      <c r="BJ20" s="9"/>
      <c r="BK20" s="9"/>
      <c r="BL20" s="9"/>
      <c r="BM20" s="9"/>
      <c r="BN20" s="9"/>
      <c r="BO20" s="9"/>
      <c r="BP20" s="9"/>
      <c r="BQ20" s="10">
        <v>0</v>
      </c>
      <c r="BR20" s="10">
        <v>0.5</v>
      </c>
    </row>
    <row r="21" spans="1:70" ht="18" customHeight="1" x14ac:dyDescent="0.3">
      <c r="A21" s="11">
        <f t="shared" si="2"/>
        <v>1960</v>
      </c>
      <c r="B21" s="13"/>
      <c r="C21" s="13"/>
      <c r="D21" s="13"/>
      <c r="E21" s="13"/>
      <c r="F21" s="13"/>
      <c r="G21" s="13"/>
      <c r="H21" s="13"/>
      <c r="I21" s="14"/>
      <c r="J21" s="8"/>
      <c r="K21" s="8"/>
      <c r="L21" s="8"/>
      <c r="M21" s="8"/>
      <c r="N21" s="8"/>
      <c r="O21" s="8"/>
      <c r="P21" s="8"/>
      <c r="Q21" s="8"/>
      <c r="R21" s="8"/>
      <c r="S21" s="8"/>
      <c r="U21" s="8"/>
      <c r="V21" s="8"/>
      <c r="W21" s="8"/>
      <c r="Y21" s="8"/>
      <c r="Z21" s="8"/>
      <c r="AA21" s="8"/>
      <c r="AB21" s="8"/>
      <c r="AC21" s="8"/>
      <c r="AD21" s="8"/>
      <c r="AE21" s="8"/>
      <c r="AF21" s="8"/>
      <c r="AG21" s="8"/>
      <c r="AH21" s="8"/>
      <c r="AI21" s="8"/>
      <c r="AJ21" s="8"/>
      <c r="AK21" s="8"/>
      <c r="AL21" s="8"/>
      <c r="AM21" s="8"/>
      <c r="AN21" s="8"/>
      <c r="AQ21" s="8"/>
      <c r="AS21" s="8"/>
      <c r="AT21" s="8"/>
      <c r="AV21" s="8">
        <v>0.5</v>
      </c>
      <c r="AW21" s="9">
        <v>0</v>
      </c>
      <c r="AY21" s="9"/>
      <c r="AZ21" s="9"/>
      <c r="BA21" s="9"/>
      <c r="BB21" s="9"/>
      <c r="BC21" s="9"/>
      <c r="BD21" s="9"/>
      <c r="BE21" s="9"/>
      <c r="BF21" s="9"/>
      <c r="BG21" s="9"/>
      <c r="BH21" s="9"/>
      <c r="BI21" s="9"/>
      <c r="BJ21" s="9"/>
      <c r="BK21" s="9"/>
      <c r="BL21" s="9"/>
      <c r="BM21" s="9"/>
      <c r="BN21" s="9"/>
      <c r="BO21" s="9"/>
      <c r="BP21" s="9"/>
      <c r="BQ21" s="10">
        <v>0</v>
      </c>
      <c r="BR21" s="10">
        <v>0.5</v>
      </c>
    </row>
    <row r="22" spans="1:70" ht="18" customHeight="1" x14ac:dyDescent="0.3">
      <c r="A22" s="11">
        <f t="shared" si="2"/>
        <v>1961</v>
      </c>
      <c r="B22" s="13"/>
      <c r="C22" s="13"/>
      <c r="D22" s="13"/>
      <c r="E22" s="13"/>
      <c r="F22" s="13"/>
      <c r="G22" s="13"/>
      <c r="H22" s="13"/>
      <c r="I22" s="14"/>
      <c r="J22" s="8"/>
      <c r="K22" s="8"/>
      <c r="L22" s="8"/>
      <c r="M22" s="8"/>
      <c r="N22" s="8"/>
      <c r="O22" s="8"/>
      <c r="P22" s="8"/>
      <c r="Q22" s="8"/>
      <c r="R22" s="8"/>
      <c r="S22" s="8"/>
      <c r="U22" s="8"/>
      <c r="V22" s="8"/>
      <c r="W22" s="8"/>
      <c r="Y22" s="8"/>
      <c r="Z22" s="8"/>
      <c r="AA22" s="8"/>
      <c r="AB22" s="8"/>
      <c r="AC22" s="8"/>
      <c r="AD22" s="8"/>
      <c r="AE22" s="8"/>
      <c r="AF22" s="8"/>
      <c r="AG22" s="8"/>
      <c r="AH22" s="8"/>
      <c r="AI22" s="8"/>
      <c r="AJ22" s="8"/>
      <c r="AK22" s="8"/>
      <c r="AL22" s="8"/>
      <c r="AM22" s="8"/>
      <c r="AN22" s="8"/>
      <c r="AQ22" s="8"/>
      <c r="AS22" s="8"/>
      <c r="AT22" s="8"/>
      <c r="AV22" s="8">
        <v>0.5</v>
      </c>
      <c r="AW22" s="9">
        <v>0</v>
      </c>
      <c r="AY22" s="9"/>
      <c r="AZ22" s="9"/>
      <c r="BA22" s="9"/>
      <c r="BB22" s="9"/>
      <c r="BC22" s="9"/>
      <c r="BD22" s="9"/>
      <c r="BE22" s="9"/>
      <c r="BF22" s="9"/>
      <c r="BG22" s="9"/>
      <c r="BH22" s="9"/>
      <c r="BI22" s="9"/>
      <c r="BJ22" s="9"/>
      <c r="BK22" s="9"/>
      <c r="BL22" s="9"/>
      <c r="BM22" s="9"/>
      <c r="BN22" s="9"/>
      <c r="BO22" s="9"/>
      <c r="BP22" s="9"/>
      <c r="BQ22" s="10">
        <v>0</v>
      </c>
      <c r="BR22" s="10">
        <v>0.5</v>
      </c>
    </row>
    <row r="23" spans="1:70" ht="18" customHeight="1" x14ac:dyDescent="0.3">
      <c r="A23" s="11">
        <f t="shared" si="2"/>
        <v>1962</v>
      </c>
      <c r="B23" s="13"/>
      <c r="C23" s="13"/>
      <c r="D23" s="13"/>
      <c r="E23" s="13"/>
      <c r="F23" s="13"/>
      <c r="G23" s="13"/>
      <c r="H23" s="13"/>
      <c r="I23" s="14"/>
      <c r="J23" s="8"/>
      <c r="K23" s="8"/>
      <c r="L23" s="8"/>
      <c r="M23" s="8"/>
      <c r="N23" s="8"/>
      <c r="O23" s="8"/>
      <c r="P23" s="8"/>
      <c r="Q23" s="8"/>
      <c r="R23" s="8"/>
      <c r="S23" s="8"/>
      <c r="U23" s="8"/>
      <c r="V23" s="8"/>
      <c r="W23" s="8"/>
      <c r="Y23" s="8"/>
      <c r="Z23" s="8"/>
      <c r="AA23" s="8"/>
      <c r="AB23" s="8"/>
      <c r="AC23" s="8"/>
      <c r="AD23" s="8"/>
      <c r="AE23" s="8"/>
      <c r="AF23" s="8"/>
      <c r="AG23" s="8"/>
      <c r="AH23" s="8"/>
      <c r="AI23" s="8"/>
      <c r="AJ23" s="8"/>
      <c r="AK23" s="8"/>
      <c r="AL23" s="8"/>
      <c r="AM23" s="8"/>
      <c r="AN23" s="8"/>
      <c r="AQ23" s="8"/>
      <c r="AS23" s="8"/>
      <c r="AT23" s="8"/>
      <c r="AV23" s="8">
        <v>0.5</v>
      </c>
      <c r="AW23" s="9">
        <v>0</v>
      </c>
      <c r="AY23" s="9"/>
      <c r="AZ23" s="9"/>
      <c r="BA23" s="9"/>
      <c r="BB23" s="9"/>
      <c r="BC23" s="9"/>
      <c r="BD23" s="9"/>
      <c r="BE23" s="9"/>
      <c r="BF23" s="9"/>
      <c r="BG23" s="9"/>
      <c r="BH23" s="9"/>
      <c r="BI23" s="9"/>
      <c r="BJ23" s="9"/>
      <c r="BK23" s="9"/>
      <c r="BL23" s="9"/>
      <c r="BM23" s="9"/>
      <c r="BN23" s="9"/>
      <c r="BO23" s="9"/>
      <c r="BP23" s="9"/>
      <c r="BQ23" s="10">
        <v>0</v>
      </c>
      <c r="BR23" s="10">
        <v>0.5</v>
      </c>
    </row>
    <row r="24" spans="1:70" ht="18" customHeight="1" x14ac:dyDescent="0.3">
      <c r="A24" s="11">
        <f t="shared" si="2"/>
        <v>1963</v>
      </c>
      <c r="B24" s="13"/>
      <c r="C24" s="13"/>
      <c r="D24" s="13"/>
      <c r="E24" s="13"/>
      <c r="F24" s="13"/>
      <c r="G24" s="13"/>
      <c r="H24" s="13"/>
      <c r="I24" s="14"/>
      <c r="J24" s="8"/>
      <c r="K24" s="8"/>
      <c r="L24" s="8"/>
      <c r="M24" s="8"/>
      <c r="N24" s="8"/>
      <c r="O24" s="8"/>
      <c r="P24" s="8"/>
      <c r="Q24" s="8"/>
      <c r="R24" s="8"/>
      <c r="S24" s="8"/>
      <c r="U24" s="8"/>
      <c r="V24" s="8"/>
      <c r="W24" s="8"/>
      <c r="Y24" s="8"/>
      <c r="Z24" s="8"/>
      <c r="AA24" s="8"/>
      <c r="AB24" s="8"/>
      <c r="AC24" s="8"/>
      <c r="AD24" s="8"/>
      <c r="AE24" s="8"/>
      <c r="AF24" s="8"/>
      <c r="AG24" s="8"/>
      <c r="AH24" s="8"/>
      <c r="AI24" s="8"/>
      <c r="AJ24" s="8"/>
      <c r="AK24" s="8"/>
      <c r="AL24" s="8"/>
      <c r="AM24" s="8"/>
      <c r="AN24" s="8"/>
      <c r="AQ24" s="8"/>
      <c r="AS24" s="8"/>
      <c r="AT24" s="8"/>
      <c r="AV24" s="8">
        <v>0.5</v>
      </c>
      <c r="AW24" s="9">
        <v>0</v>
      </c>
      <c r="AY24" s="9"/>
      <c r="AZ24" s="9"/>
      <c r="BA24" s="9"/>
      <c r="BB24" s="9"/>
      <c r="BC24" s="9"/>
      <c r="BD24" s="9"/>
      <c r="BE24" s="9"/>
      <c r="BF24" s="9"/>
      <c r="BG24" s="9"/>
      <c r="BH24" s="9"/>
      <c r="BI24" s="9"/>
      <c r="BJ24" s="9"/>
      <c r="BK24" s="9"/>
      <c r="BL24" s="9"/>
      <c r="BM24" s="9"/>
      <c r="BN24" s="9"/>
      <c r="BO24" s="9"/>
      <c r="BP24" s="9"/>
      <c r="BQ24" s="10">
        <v>0</v>
      </c>
      <c r="BR24" s="10">
        <v>0.5</v>
      </c>
    </row>
    <row r="25" spans="1:70" ht="18" customHeight="1" x14ac:dyDescent="0.3">
      <c r="A25" s="11">
        <f t="shared" si="2"/>
        <v>1964</v>
      </c>
      <c r="B25" s="13">
        <v>0.441</v>
      </c>
      <c r="C25" s="13">
        <v>0.434</v>
      </c>
      <c r="D25" s="13">
        <v>5.2999999999999999E-2</v>
      </c>
      <c r="E25" s="13">
        <v>2E-3</v>
      </c>
      <c r="F25" s="13">
        <v>0</v>
      </c>
      <c r="G25" s="13">
        <f t="shared" ref="G25:G27" si="6">1-B25-C25-D25-E25-F25</f>
        <v>6.9999999999999951E-2</v>
      </c>
      <c r="H25" s="13">
        <f>B25/($B25+$C25)</f>
        <v>0.504</v>
      </c>
      <c r="I25" s="14">
        <f>C25/($B25+$C25)</f>
        <v>0.496</v>
      </c>
      <c r="J25" s="8">
        <f>[10]TRegsexe!J$19+[10]TRegsexe!J$22</f>
        <v>-3.6277220164561017E-2</v>
      </c>
      <c r="K25" s="8"/>
      <c r="L25" s="8"/>
      <c r="M25" s="8">
        <f>[10]TRegage1!B$19+[10]TRegage1!B$22</f>
        <v>9.3400600853339774E-2</v>
      </c>
      <c r="N25" s="8"/>
      <c r="O25" s="8"/>
      <c r="P25" s="8">
        <f>[10]TRegdiplome!B$19+[10]TRegdiplome!B$22</f>
        <v>-0.23749128456200336</v>
      </c>
      <c r="Q25" s="8">
        <f>[10]TRegdiplome!J$19+[10]TRegdiplome!J$22</f>
        <v>-0.26240402919068834</v>
      </c>
      <c r="R25" s="8">
        <f>[10]TRegdiplome!N$19+[10]TRegdiplome!N$22</f>
        <v>-0.1864078248562282</v>
      </c>
      <c r="S25" s="8">
        <f>[10]TRegdiplome!R$19+[10]TRegdiplome!R$22</f>
        <v>-0.12968774377067396</v>
      </c>
      <c r="U25" s="8">
        <f>[10]TRegdiplome2!B$19+[10]TRegdiplome2!B$22</f>
        <v>-0.25502668395189176</v>
      </c>
      <c r="V25" s="8">
        <f>[10]TRegdiplome2!J$19+[10]TRegdiplome2!J$22</f>
        <v>-0.2639349665421124</v>
      </c>
      <c r="W25" s="8">
        <f>[10]TRegdiplome2!N$19+[10]TRegdiplome2!N$22</f>
        <v>-0.10217309925780693</v>
      </c>
      <c r="Y25" s="8"/>
      <c r="Z25" s="8">
        <f>[10]TRegtop10e!B$19+[10]TRegtop10e!B$22</f>
        <v>-0.24246268402442822</v>
      </c>
      <c r="AA25" s="8">
        <f>[10]TRegtop10e!J$19+[10]TRegtop10e!J$22</f>
        <v>-0.26486017581235061</v>
      </c>
      <c r="AB25" s="8">
        <f>[10]TRegtop10e!N$19+[10]TRegtop10e!N$22</f>
        <v>-0.18859458973861126</v>
      </c>
      <c r="AC25" s="8"/>
      <c r="AD25" s="8"/>
      <c r="AE25" s="8">
        <f>[10]TRegtop10y!B$19+[10]TRegtop10y!B$22</f>
        <v>-0.40229892154232139</v>
      </c>
      <c r="AF25" s="8">
        <f>[10]TRegtop10y!J$19+[10]TRegtop10y!J$22</f>
        <v>-0.42100489392034884</v>
      </c>
      <c r="AG25" s="8">
        <f>[10]TRegtop10y!N$19+[10]TRegtop10y!N$22</f>
        <v>-0.32202331607698398</v>
      </c>
      <c r="AH25" s="8">
        <f>[10]TRegtop10y!R$19+[10]TRegtop10y!R$22</f>
        <v>-0.22998276454345185</v>
      </c>
      <c r="AI25" s="8"/>
      <c r="AJ25" s="8">
        <f>[10]TRegowner!B$19+[10]TRegowner!B$22</f>
        <v>-0.32440796415195788</v>
      </c>
      <c r="AK25" s="8">
        <f>[10]TRegowner!J$19+[10]TRegowner!J$22</f>
        <v>-0.32366415347087435</v>
      </c>
      <c r="AL25" s="8">
        <f>[10]TRegowner!N$19+[10]TRegowner!N$22</f>
        <v>-0.2718508566271845</v>
      </c>
      <c r="AM25" s="8">
        <f>[10]TRegowner!R$19+[10]TRegowner!R$22</f>
        <v>-0.23577581953900792</v>
      </c>
      <c r="AN25" s="8"/>
      <c r="AQ25" s="8"/>
      <c r="AS25" s="8"/>
      <c r="AT25" s="8"/>
      <c r="AV25" s="8">
        <v>0.5</v>
      </c>
      <c r="AW25" s="9">
        <v>0</v>
      </c>
      <c r="AY25" s="9"/>
      <c r="AZ25" s="9"/>
      <c r="BA25" s="9"/>
      <c r="BB25" s="9"/>
      <c r="BC25" s="9"/>
      <c r="BD25" s="9"/>
      <c r="BE25" s="9"/>
      <c r="BF25" s="9"/>
      <c r="BG25" s="9"/>
      <c r="BH25" s="9"/>
      <c r="BI25" s="9"/>
      <c r="BJ25" s="9"/>
      <c r="BK25" s="9"/>
      <c r="BL25" s="9"/>
      <c r="BM25" s="9"/>
      <c r="BN25" s="9"/>
      <c r="BO25" s="9"/>
      <c r="BP25" s="9"/>
      <c r="BQ25" s="10">
        <v>0</v>
      </c>
      <c r="BR25" s="10">
        <v>0.5</v>
      </c>
    </row>
    <row r="26" spans="1:70" ht="18" customHeight="1" x14ac:dyDescent="0.3">
      <c r="A26" s="11">
        <f t="shared" si="2"/>
        <v>1965</v>
      </c>
      <c r="B26" s="13"/>
      <c r="C26" s="13"/>
      <c r="D26" s="13"/>
      <c r="E26" s="13"/>
      <c r="F26" s="13"/>
      <c r="G26" s="13"/>
      <c r="H26" s="13"/>
      <c r="I26" s="14"/>
      <c r="J26" s="8"/>
      <c r="K26" s="8"/>
      <c r="L26" s="8"/>
      <c r="M26" s="8"/>
      <c r="N26" s="8"/>
      <c r="O26" s="8"/>
      <c r="P26" s="8"/>
      <c r="Q26" s="8"/>
      <c r="R26" s="8"/>
      <c r="S26" s="8"/>
      <c r="U26" s="8"/>
      <c r="V26" s="8"/>
      <c r="W26" s="8"/>
      <c r="Y26" s="8"/>
      <c r="Z26" s="8"/>
      <c r="AA26" s="8"/>
      <c r="AB26" s="8"/>
      <c r="AC26" s="8"/>
      <c r="AD26" s="8"/>
      <c r="AE26" s="8"/>
      <c r="AF26" s="8"/>
      <c r="AG26" s="8"/>
      <c r="AH26" s="8"/>
      <c r="AI26" s="8"/>
      <c r="AJ26" s="8"/>
      <c r="AK26" s="8"/>
      <c r="AL26" s="8"/>
      <c r="AM26" s="8"/>
      <c r="AN26" s="8"/>
      <c r="AQ26" s="8"/>
      <c r="AS26" s="8"/>
      <c r="AT26" s="8"/>
      <c r="AV26" s="8">
        <v>0.5</v>
      </c>
      <c r="AW26" s="9">
        <v>0</v>
      </c>
      <c r="AY26" s="9"/>
      <c r="AZ26" s="9"/>
      <c r="BA26" s="9"/>
      <c r="BB26" s="9"/>
      <c r="BC26" s="9"/>
      <c r="BD26" s="9"/>
      <c r="BE26" s="9"/>
      <c r="BF26" s="9"/>
      <c r="BG26" s="9"/>
      <c r="BH26" s="9"/>
      <c r="BI26" s="9"/>
      <c r="BJ26" s="9"/>
      <c r="BK26" s="9"/>
      <c r="BL26" s="9"/>
      <c r="BM26" s="9"/>
      <c r="BN26" s="9"/>
      <c r="BO26" s="9"/>
      <c r="BP26" s="9"/>
      <c r="BQ26" s="10">
        <v>0</v>
      </c>
      <c r="BR26" s="10">
        <v>0.5</v>
      </c>
    </row>
    <row r="27" spans="1:70" ht="18" customHeight="1" x14ac:dyDescent="0.3">
      <c r="A27" s="11">
        <f t="shared" si="2"/>
        <v>1966</v>
      </c>
      <c r="B27" s="13">
        <v>0.48</v>
      </c>
      <c r="C27" s="13">
        <v>0.41899999999999998</v>
      </c>
      <c r="D27" s="13">
        <v>8.5000000000000006E-2</v>
      </c>
      <c r="E27" s="13">
        <v>5.0000000000000001E-3</v>
      </c>
      <c r="F27" s="13">
        <v>0</v>
      </c>
      <c r="G27" s="13">
        <f t="shared" si="6"/>
        <v>1.1000000000000027E-2</v>
      </c>
      <c r="H27" s="13">
        <f>B27/($B27+$C27)</f>
        <v>0.53392658509454949</v>
      </c>
      <c r="I27" s="14">
        <f>C27/($B27+$C27)</f>
        <v>0.46607341490545046</v>
      </c>
      <c r="J27" s="8">
        <f>[10]TRegsexe!J$19+[10]TRegsexe!J$23</f>
        <v>-5.2582814747727524E-2</v>
      </c>
      <c r="K27" s="8"/>
      <c r="L27" s="8"/>
      <c r="M27" s="8">
        <f>[10]TRegage1!B$19+[10]TRegage1!B$23</f>
        <v>0.12236667935128946</v>
      </c>
      <c r="N27" s="8"/>
      <c r="O27" s="8"/>
      <c r="P27" s="8">
        <f>[10]TRegdiplome!B$19+[10]TRegdiplome!B$23</f>
        <v>-0.21117365871732013</v>
      </c>
      <c r="Q27" s="8">
        <f>[10]TRegdiplome!J$19+[10]TRegdiplome!J$23</f>
        <v>-0.2347231136851112</v>
      </c>
      <c r="R27" s="8">
        <f>[10]TRegdiplome!N$19+[10]TRegdiplome!N$23</f>
        <v>-0.13456261791874433</v>
      </c>
      <c r="S27" s="8">
        <f>[10]TRegdiplome!R$19+[10]TRegdiplome!R$23</f>
        <v>-9.6215397626237931E-2</v>
      </c>
      <c r="U27" s="8">
        <f>[10]TRegdiplome2!B$19+[10]TRegdiplome2!B$23</f>
        <v>-0.34419890094361594</v>
      </c>
      <c r="V27" s="8">
        <f>[10]TRegdiplome2!J$19+[10]TRegdiplome2!J$23</f>
        <v>-0.33250231212885772</v>
      </c>
      <c r="W27" s="8">
        <f>[10]TRegdiplome2!N$19+[10]TRegdiplome2!N$23</f>
        <v>-0.10879238783988913</v>
      </c>
      <c r="Y27" s="8"/>
      <c r="Z27" s="8">
        <f>[10]TRegtop10e!B$19+[10]TRegtop10e!B$23</f>
        <v>-0.22081668782984637</v>
      </c>
      <c r="AA27" s="8">
        <f>[10]TRegtop10e!J$19+[10]TRegtop10e!J$23</f>
        <v>-0.24077602526702804</v>
      </c>
      <c r="AB27" s="8">
        <f>[10]TRegtop10e!N$19+[10]TRegtop10e!N$23</f>
        <v>-0.14493049506941935</v>
      </c>
      <c r="AC27" s="8"/>
      <c r="AD27" s="8"/>
      <c r="AE27" s="8">
        <f>[10]TRegtop10y!B$19+[10]TRegtop10y!B$23</f>
        <v>-0.39893056707313257</v>
      </c>
      <c r="AF27" s="8">
        <f>[10]TRegtop10y!J$19+[10]TRegtop10y!J$23</f>
        <v>-0.40993900001661904</v>
      </c>
      <c r="AG27" s="8">
        <f>[10]TRegtop10y!N$19+[10]TRegtop10y!N$23</f>
        <v>-0.31507222552319125</v>
      </c>
      <c r="AH27" s="8">
        <f>[10]TRegtop10y!R$19+[10]TRegtop10y!R$23</f>
        <v>-0.21667609465335796</v>
      </c>
      <c r="AI27" s="8"/>
      <c r="AJ27" s="8">
        <f>[10]TRegowner!B$19+[10]TRegowner!B$23</f>
        <v>-0.30356194891523791</v>
      </c>
      <c r="AK27" s="8">
        <f>[10]TRegowner!J$19+[10]TRegowner!J$23</f>
        <v>-0.30630072139064823</v>
      </c>
      <c r="AL27" s="8">
        <f>[10]TRegowner!N$19+[10]TRegowner!N$23</f>
        <v>-0.2562229492716071</v>
      </c>
      <c r="AM27" s="8">
        <f>[10]TRegowner!R$19+[10]TRegowner!R$23</f>
        <v>-0.23305046244353081</v>
      </c>
      <c r="AN27" s="8"/>
      <c r="AQ27" s="8"/>
      <c r="AS27" s="8"/>
      <c r="AT27" s="8"/>
      <c r="AV27" s="8">
        <v>0.5</v>
      </c>
      <c r="AW27" s="9">
        <v>0</v>
      </c>
      <c r="AY27" s="9"/>
      <c r="AZ27" s="9"/>
      <c r="BA27" s="9"/>
      <c r="BB27" s="9"/>
      <c r="BC27" s="9"/>
      <c r="BD27" s="9"/>
      <c r="BE27" s="9"/>
      <c r="BF27" s="9"/>
      <c r="BG27" s="9"/>
      <c r="BH27" s="9"/>
      <c r="BI27" s="9"/>
      <c r="BJ27" s="9"/>
      <c r="BK27" s="9"/>
      <c r="BL27" s="9"/>
      <c r="BM27" s="9"/>
      <c r="BN27" s="9"/>
      <c r="BO27" s="9"/>
      <c r="BP27" s="9"/>
      <c r="BQ27" s="10">
        <v>0</v>
      </c>
      <c r="BR27" s="10">
        <v>0.5</v>
      </c>
    </row>
    <row r="28" spans="1:70" ht="18" customHeight="1" x14ac:dyDescent="0.3">
      <c r="A28" s="11">
        <f t="shared" si="2"/>
        <v>1967</v>
      </c>
      <c r="B28" s="13"/>
      <c r="C28" s="13"/>
      <c r="D28" s="13"/>
      <c r="E28" s="13"/>
      <c r="F28" s="13"/>
      <c r="G28" s="13"/>
      <c r="H28" s="13"/>
      <c r="I28" s="14"/>
      <c r="J28" s="8"/>
      <c r="K28" s="8"/>
      <c r="L28" s="8"/>
      <c r="M28" s="8"/>
      <c r="N28" s="8"/>
      <c r="O28" s="8"/>
      <c r="P28" s="8"/>
      <c r="Q28" s="8"/>
      <c r="R28" s="8"/>
      <c r="S28" s="8"/>
      <c r="U28" s="8"/>
      <c r="V28" s="8"/>
      <c r="W28" s="8"/>
      <c r="Y28" s="8"/>
      <c r="Z28" s="8"/>
      <c r="AA28" s="8"/>
      <c r="AB28" s="8"/>
      <c r="AC28" s="8"/>
      <c r="AD28" s="8"/>
      <c r="AE28" s="8"/>
      <c r="AF28" s="8"/>
      <c r="AG28" s="8"/>
      <c r="AH28" s="8"/>
      <c r="AI28" s="8"/>
      <c r="AJ28" s="8"/>
      <c r="AK28" s="8"/>
      <c r="AL28" s="8"/>
      <c r="AM28" s="8"/>
      <c r="AN28" s="8"/>
      <c r="AQ28" s="8"/>
      <c r="AS28" s="8"/>
      <c r="AT28" s="8"/>
      <c r="AV28" s="8">
        <v>0.5</v>
      </c>
      <c r="AW28" s="9">
        <v>0</v>
      </c>
      <c r="AY28" s="9"/>
      <c r="AZ28" s="9"/>
      <c r="BA28" s="9"/>
      <c r="BB28" s="9"/>
      <c r="BC28" s="9"/>
      <c r="BD28" s="9"/>
      <c r="BE28" s="9"/>
      <c r="BF28" s="9"/>
      <c r="BG28" s="9"/>
      <c r="BH28" s="9"/>
      <c r="BI28" s="9"/>
      <c r="BJ28" s="9"/>
      <c r="BK28" s="9"/>
      <c r="BL28" s="9"/>
      <c r="BM28" s="9"/>
      <c r="BN28" s="9"/>
      <c r="BO28" s="9"/>
      <c r="BP28" s="9"/>
      <c r="BQ28" s="10">
        <v>0</v>
      </c>
      <c r="BR28" s="10">
        <v>0.5</v>
      </c>
    </row>
    <row r="29" spans="1:70" ht="18" customHeight="1" x14ac:dyDescent="0.3">
      <c r="A29" s="11">
        <f t="shared" si="2"/>
        <v>1968</v>
      </c>
      <c r="B29" s="13"/>
      <c r="C29" s="13"/>
      <c r="D29" s="13"/>
      <c r="E29" s="13"/>
      <c r="F29" s="13"/>
      <c r="G29" s="13"/>
      <c r="H29" s="13"/>
      <c r="I29" s="14"/>
      <c r="J29" s="8"/>
      <c r="K29" s="8"/>
      <c r="L29" s="8"/>
      <c r="M29" s="8"/>
      <c r="N29" s="8"/>
      <c r="O29" s="8"/>
      <c r="P29" s="8"/>
      <c r="Q29" s="8"/>
      <c r="R29" s="8"/>
      <c r="S29" s="8"/>
      <c r="U29" s="8"/>
      <c r="V29" s="8"/>
      <c r="W29" s="8"/>
      <c r="Y29" s="8"/>
      <c r="Z29" s="8"/>
      <c r="AA29" s="8"/>
      <c r="AB29" s="8"/>
      <c r="AC29" s="8"/>
      <c r="AD29" s="8"/>
      <c r="AE29" s="8"/>
      <c r="AF29" s="8"/>
      <c r="AG29" s="8"/>
      <c r="AH29" s="8"/>
      <c r="AI29" s="8"/>
      <c r="AJ29" s="8"/>
      <c r="AK29" s="8"/>
      <c r="AL29" s="8"/>
      <c r="AM29" s="8"/>
      <c r="AN29" s="8"/>
      <c r="AQ29" s="8"/>
      <c r="AS29" s="8"/>
      <c r="AT29" s="8"/>
      <c r="AV29" s="8">
        <v>0.5</v>
      </c>
      <c r="AW29" s="9">
        <v>0</v>
      </c>
      <c r="AY29" s="9"/>
      <c r="AZ29" s="9"/>
      <c r="BA29" s="9"/>
      <c r="BB29" s="9"/>
      <c r="BC29" s="9"/>
      <c r="BD29" s="9"/>
      <c r="BE29" s="9"/>
      <c r="BF29" s="9"/>
      <c r="BG29" s="9"/>
      <c r="BH29" s="9"/>
      <c r="BI29" s="9"/>
      <c r="BJ29" s="9"/>
      <c r="BK29" s="9"/>
      <c r="BL29" s="9"/>
      <c r="BM29" s="9"/>
      <c r="BN29" s="9"/>
      <c r="BO29" s="9"/>
      <c r="BP29" s="9"/>
      <c r="BQ29" s="10">
        <v>0</v>
      </c>
      <c r="BR29" s="10">
        <v>0.5</v>
      </c>
    </row>
    <row r="30" spans="1:70" ht="18" customHeight="1" x14ac:dyDescent="0.3">
      <c r="A30" s="11">
        <f t="shared" si="2"/>
        <v>1969</v>
      </c>
      <c r="B30" s="13"/>
      <c r="C30" s="13"/>
      <c r="D30" s="13"/>
      <c r="E30" s="13"/>
      <c r="F30" s="13"/>
      <c r="G30" s="13"/>
      <c r="H30" s="13"/>
      <c r="I30" s="14"/>
      <c r="J30" s="8"/>
      <c r="K30" s="8"/>
      <c r="L30" s="8"/>
      <c r="M30" s="8"/>
      <c r="N30" s="8"/>
      <c r="O30" s="8"/>
      <c r="P30" s="8"/>
      <c r="Q30" s="8"/>
      <c r="R30" s="8"/>
      <c r="S30" s="8"/>
      <c r="U30" s="8"/>
      <c r="V30" s="8"/>
      <c r="W30" s="8"/>
      <c r="Y30" s="8"/>
      <c r="Z30" s="8"/>
      <c r="AA30" s="8"/>
      <c r="AB30" s="8"/>
      <c r="AC30" s="8"/>
      <c r="AD30" s="8"/>
      <c r="AE30" s="8"/>
      <c r="AF30" s="8"/>
      <c r="AG30" s="8"/>
      <c r="AH30" s="8"/>
      <c r="AI30" s="8"/>
      <c r="AJ30" s="8"/>
      <c r="AK30" s="8"/>
      <c r="AL30" s="8"/>
      <c r="AM30" s="8"/>
      <c r="AN30" s="8"/>
      <c r="AQ30" s="8"/>
      <c r="AS30" s="8"/>
      <c r="AT30" s="8"/>
      <c r="AV30" s="8">
        <v>0.5</v>
      </c>
      <c r="AW30" s="9">
        <v>0</v>
      </c>
      <c r="AY30" s="9"/>
      <c r="AZ30" s="9"/>
      <c r="BA30" s="9"/>
      <c r="BB30" s="9"/>
      <c r="BC30" s="9"/>
      <c r="BD30" s="9"/>
      <c r="BE30" s="9"/>
      <c r="BF30" s="9"/>
      <c r="BG30" s="9"/>
      <c r="BH30" s="9"/>
      <c r="BI30" s="9"/>
      <c r="BJ30" s="9"/>
      <c r="BK30" s="9"/>
      <c r="BL30" s="9"/>
      <c r="BM30" s="9"/>
      <c r="BN30" s="9"/>
      <c r="BO30" s="9"/>
      <c r="BP30" s="9"/>
      <c r="BQ30" s="10">
        <v>0</v>
      </c>
      <c r="BR30" s="10">
        <v>0.5</v>
      </c>
    </row>
    <row r="31" spans="1:70" ht="18" customHeight="1" x14ac:dyDescent="0.3">
      <c r="A31" s="11">
        <f t="shared" si="2"/>
        <v>1970</v>
      </c>
      <c r="B31" s="13">
        <v>0.43099999999999999</v>
      </c>
      <c r="C31" s="13">
        <v>0.46400000000000002</v>
      </c>
      <c r="D31" s="13">
        <v>7.4999999999999997E-2</v>
      </c>
      <c r="E31" s="13">
        <v>1.0999999999999999E-2</v>
      </c>
      <c r="F31" s="13">
        <v>0</v>
      </c>
      <c r="G31" s="13">
        <f>1-B31-C31-D31-E31-F31</f>
        <v>1.899999999999993E-2</v>
      </c>
      <c r="H31" s="13">
        <f>B31/($B31+$C31)</f>
        <v>0.48156424581005586</v>
      </c>
      <c r="I31" s="14">
        <f>C31/($B31+$C31)</f>
        <v>0.51843575418994414</v>
      </c>
      <c r="J31" s="8">
        <f>[10]TRegsexe!J$19+[10]TRegsexe!J$24</f>
        <v>-1.6105491348971129E-2</v>
      </c>
      <c r="K31" s="8"/>
      <c r="L31" s="8"/>
      <c r="M31" s="8">
        <f>[10]TRegage1!B$19+[10]TRegage1!B$24</f>
        <v>0.13585031585127882</v>
      </c>
      <c r="N31" s="8"/>
      <c r="O31" s="8"/>
      <c r="P31" s="8">
        <f>[10]TRegdiplome!B$19+[10]TRegdiplome!B$24</f>
        <v>-0.12041227868783907</v>
      </c>
      <c r="Q31" s="8">
        <f>[10]TRegdiplome!J$19+[10]TRegdiplome!J$24</f>
        <v>-0.1620395348716703</v>
      </c>
      <c r="R31" s="8">
        <f>[10]TRegdiplome!N$19+[10]TRegdiplome!N$24</f>
        <v>-0.12496307427742773</v>
      </c>
      <c r="S31" s="8">
        <f>[10]TRegdiplome!R$19+[10]TRegdiplome!R$24</f>
        <v>-4.8037878430092495E-2</v>
      </c>
      <c r="U31" s="8">
        <f>[10]TRegdiplome2!B$19+[10]TRegdiplome2!B$24</f>
        <v>-0.20177330330975851</v>
      </c>
      <c r="V31" s="8">
        <f>[10]TRegdiplome2!J$19+[10]TRegdiplome2!J$24</f>
        <v>-0.22436125511876867</v>
      </c>
      <c r="W31" s="8">
        <f>[10]TRegdiplome2!N$19+[10]TRegdiplome2!N$24</f>
        <v>-0.16507143946950981</v>
      </c>
      <c r="Y31" s="8"/>
      <c r="Z31" s="8">
        <f>[10]TRegtop10e!B$19+[10]TRegtop10e!B$24</f>
        <v>-0.13136911442795188</v>
      </c>
      <c r="AA31" s="8">
        <f>[10]TRegtop10e!J$19+[10]TRegtop10e!J$24</f>
        <v>-0.16556289539466687</v>
      </c>
      <c r="AB31" s="8">
        <f>[10]TRegtop10e!N$19+[10]TRegtop10e!N$24</f>
        <v>-0.12552322920933809</v>
      </c>
      <c r="AC31" s="8"/>
      <c r="AD31" s="8"/>
      <c r="AE31" s="8">
        <f>[10]TRegtop10y!B$19+[10]TRegtop10y!B$24</f>
        <v>-0.23116702820653354</v>
      </c>
      <c r="AF31" s="8">
        <f>[10]TRegtop10y!J$19+[10]TRegtop10y!J$24</f>
        <v>-0.24473911505797508</v>
      </c>
      <c r="AG31" s="8">
        <f>[10]TRegtop10y!N$19+[10]TRegtop10y!N$24</f>
        <v>-0.16310011890992876</v>
      </c>
      <c r="AH31" s="8">
        <f>[10]TRegtop10y!R$19+[10]TRegtop10y!R$24</f>
        <v>-9.562408008525633E-2</v>
      </c>
      <c r="AI31" s="8"/>
      <c r="AJ31" s="8">
        <f>[10]TRegowner!B$19+[10]TRegowner!B$24</f>
        <v>-0.34483563281830609</v>
      </c>
      <c r="AK31" s="8">
        <f>[10]TRegowner!J$19+[10]TRegowner!J$24</f>
        <v>-0.32509869500309962</v>
      </c>
      <c r="AL31" s="8">
        <f>[10]TRegowner!N$19+[10]TRegowner!N$24</f>
        <v>-0.27889653011917998</v>
      </c>
      <c r="AM31" s="8">
        <f>[10]TRegowner!R$19+[10]TRegowner!R$24</f>
        <v>-0.2681030054846546</v>
      </c>
      <c r="AN31" s="8"/>
      <c r="AQ31" s="8"/>
      <c r="AS31" s="8"/>
      <c r="AT31" s="8"/>
      <c r="AV31" s="8">
        <v>0.5</v>
      </c>
      <c r="AW31" s="9">
        <v>0</v>
      </c>
      <c r="AY31" s="16"/>
      <c r="AZ31" s="16"/>
      <c r="BA31" s="16"/>
      <c r="BB31" s="16"/>
      <c r="BC31" s="16"/>
      <c r="BD31" s="16"/>
      <c r="BE31" s="16"/>
      <c r="BF31" s="16"/>
      <c r="BG31" s="16"/>
      <c r="BH31" s="16"/>
      <c r="BI31" s="16"/>
      <c r="BJ31" s="16"/>
      <c r="BK31" s="16"/>
      <c r="BL31" s="16"/>
      <c r="BM31" s="16"/>
      <c r="BN31" s="16"/>
      <c r="BO31" s="16"/>
      <c r="BP31" s="16"/>
      <c r="BQ31" s="10">
        <v>0</v>
      </c>
      <c r="BR31" s="10">
        <v>0.5</v>
      </c>
    </row>
    <row r="32" spans="1:70" ht="18" customHeight="1" x14ac:dyDescent="0.3">
      <c r="A32" s="11">
        <f t="shared" si="2"/>
        <v>1971</v>
      </c>
      <c r="B32" s="12"/>
      <c r="C32" s="12"/>
      <c r="D32" s="12"/>
      <c r="E32" s="12"/>
      <c r="F32" s="12"/>
      <c r="G32" s="13"/>
      <c r="H32" s="12"/>
      <c r="I32" s="9"/>
      <c r="J32" s="8"/>
      <c r="K32" s="8"/>
      <c r="L32" s="8"/>
      <c r="M32" s="8"/>
      <c r="N32" s="8"/>
      <c r="O32" s="8"/>
      <c r="P32" s="8"/>
      <c r="Q32" s="8"/>
      <c r="R32" s="8"/>
      <c r="S32" s="8"/>
      <c r="U32" s="8"/>
      <c r="V32" s="8"/>
      <c r="W32" s="8"/>
      <c r="Y32" s="8"/>
      <c r="Z32" s="8"/>
      <c r="AA32" s="8"/>
      <c r="AB32" s="8"/>
      <c r="AC32" s="8"/>
      <c r="AD32" s="8"/>
      <c r="AE32" s="8"/>
      <c r="AF32" s="8"/>
      <c r="AG32" s="8"/>
      <c r="AH32" s="8"/>
      <c r="AI32" s="8"/>
      <c r="AJ32" s="8"/>
      <c r="AK32" s="8"/>
      <c r="AL32" s="8"/>
      <c r="AM32" s="8"/>
      <c r="AN32" s="8"/>
      <c r="AQ32" s="8"/>
      <c r="AS32" s="8"/>
      <c r="AT32" s="8"/>
      <c r="AV32" s="8">
        <v>0.5</v>
      </c>
      <c r="AW32" s="9">
        <v>0</v>
      </c>
      <c r="AY32" s="9"/>
      <c r="AZ32" s="9"/>
      <c r="BA32" s="9"/>
      <c r="BB32" s="9"/>
      <c r="BC32" s="9"/>
      <c r="BD32" s="9"/>
      <c r="BE32" s="9"/>
      <c r="BF32" s="9"/>
      <c r="BG32" s="9"/>
      <c r="BH32" s="9"/>
      <c r="BI32" s="9"/>
      <c r="BJ32" s="9"/>
      <c r="BK32" s="9"/>
      <c r="BL32" s="9"/>
      <c r="BM32" s="9"/>
      <c r="BN32" s="9"/>
      <c r="BO32" s="9"/>
      <c r="BP32" s="9"/>
      <c r="BQ32" s="10">
        <v>0</v>
      </c>
      <c r="BR32" s="10">
        <v>0.5</v>
      </c>
    </row>
    <row r="33" spans="1:70" ht="18" customHeight="1" x14ac:dyDescent="0.3">
      <c r="A33" s="11">
        <f t="shared" si="2"/>
        <v>1972</v>
      </c>
      <c r="B33" s="12"/>
      <c r="C33" s="12"/>
      <c r="D33" s="12"/>
      <c r="E33" s="12"/>
      <c r="F33" s="12"/>
      <c r="G33" s="13"/>
      <c r="H33" s="12"/>
      <c r="I33" s="9"/>
      <c r="J33" s="8"/>
      <c r="K33" s="8"/>
      <c r="L33" s="8"/>
      <c r="M33" s="8"/>
      <c r="N33" s="8"/>
      <c r="O33" s="8"/>
      <c r="P33" s="8"/>
      <c r="Q33" s="8"/>
      <c r="R33" s="8"/>
      <c r="S33" s="8"/>
      <c r="U33" s="8"/>
      <c r="V33" s="8"/>
      <c r="W33" s="8"/>
      <c r="Y33" s="8"/>
      <c r="Z33" s="8"/>
      <c r="AA33" s="8"/>
      <c r="AB33" s="8"/>
      <c r="AC33" s="8"/>
      <c r="AD33" s="8"/>
      <c r="AE33" s="8"/>
      <c r="AF33" s="8"/>
      <c r="AG33" s="8"/>
      <c r="AH33" s="8"/>
      <c r="AI33" s="8"/>
      <c r="AJ33" s="8"/>
      <c r="AK33" s="8"/>
      <c r="AL33" s="8"/>
      <c r="AM33" s="8"/>
      <c r="AN33" s="8"/>
      <c r="AQ33" s="8"/>
      <c r="AS33" s="8"/>
      <c r="AT33" s="8"/>
      <c r="AV33" s="8">
        <v>0.5</v>
      </c>
      <c r="AW33" s="9">
        <v>0</v>
      </c>
      <c r="AY33" s="9"/>
      <c r="AZ33" s="9"/>
      <c r="BA33" s="9"/>
      <c r="BB33" s="9"/>
      <c r="BC33" s="9"/>
      <c r="BD33" s="9"/>
      <c r="BE33" s="9"/>
      <c r="BF33" s="9"/>
      <c r="BG33" s="9"/>
      <c r="BH33" s="9"/>
      <c r="BI33" s="9"/>
      <c r="BJ33" s="9"/>
      <c r="BK33" s="9"/>
      <c r="BL33" s="9"/>
      <c r="BM33" s="9"/>
      <c r="BN33" s="9"/>
      <c r="BO33" s="9"/>
      <c r="BP33" s="9"/>
      <c r="BQ33" s="10">
        <v>0</v>
      </c>
      <c r="BR33" s="10">
        <v>0.5</v>
      </c>
    </row>
    <row r="34" spans="1:70" ht="18" customHeight="1" x14ac:dyDescent="0.3">
      <c r="A34" s="11">
        <f t="shared" si="2"/>
        <v>1973</v>
      </c>
      <c r="B34" s="12"/>
      <c r="C34" s="12"/>
      <c r="D34" s="12"/>
      <c r="E34" s="12"/>
      <c r="F34" s="12"/>
      <c r="G34" s="13"/>
      <c r="H34" s="12"/>
      <c r="I34" s="9"/>
      <c r="J34" s="8"/>
      <c r="K34" s="8"/>
      <c r="L34" s="8"/>
      <c r="M34" s="8"/>
      <c r="N34" s="8"/>
      <c r="O34" s="8"/>
      <c r="P34" s="8"/>
      <c r="Q34" s="8"/>
      <c r="R34" s="8"/>
      <c r="S34" s="8"/>
      <c r="U34" s="8"/>
      <c r="V34" s="8"/>
      <c r="W34" s="8"/>
      <c r="Y34" s="8"/>
      <c r="Z34" s="8"/>
      <c r="AA34" s="8"/>
      <c r="AB34" s="8"/>
      <c r="AC34" s="8"/>
      <c r="AD34" s="8"/>
      <c r="AE34" s="8"/>
      <c r="AF34" s="8"/>
      <c r="AG34" s="8"/>
      <c r="AH34" s="8"/>
      <c r="AI34" s="8"/>
      <c r="AJ34" s="8"/>
      <c r="AK34" s="8"/>
      <c r="AL34" s="8"/>
      <c r="AM34" s="8"/>
      <c r="AN34" s="8"/>
      <c r="AQ34" s="8"/>
      <c r="AS34" s="8"/>
      <c r="AT34" s="8"/>
      <c r="AV34" s="8">
        <v>0.5</v>
      </c>
      <c r="AW34" s="9">
        <v>0</v>
      </c>
      <c r="AY34" s="9"/>
      <c r="AZ34" s="9"/>
      <c r="BA34" s="9"/>
      <c r="BB34" s="9"/>
      <c r="BC34" s="9"/>
      <c r="BD34" s="9"/>
      <c r="BE34" s="9"/>
      <c r="BF34" s="9"/>
      <c r="BG34" s="9"/>
      <c r="BH34" s="9"/>
      <c r="BI34" s="9"/>
      <c r="BJ34" s="9"/>
      <c r="BK34" s="9"/>
      <c r="BL34" s="9"/>
      <c r="BM34" s="9"/>
      <c r="BN34" s="9"/>
      <c r="BO34" s="9"/>
      <c r="BP34" s="9"/>
      <c r="BQ34" s="10">
        <v>0</v>
      </c>
      <c r="BR34" s="10">
        <v>0.5</v>
      </c>
    </row>
    <row r="35" spans="1:70" ht="18" customHeight="1" x14ac:dyDescent="0.3">
      <c r="A35" s="11">
        <f t="shared" si="2"/>
        <v>1974</v>
      </c>
      <c r="B35" s="13">
        <f>AVERAGE(B87:B88)</f>
        <v>0.38200000000000001</v>
      </c>
      <c r="C35" s="13">
        <f>AVERAGE(C87:C88)</f>
        <v>0.36849999999999999</v>
      </c>
      <c r="D35" s="13">
        <f>AVERAGE(D87:D88)</f>
        <v>0.188</v>
      </c>
      <c r="E35" s="13">
        <f>AVERAGE(E87:E88)</f>
        <v>2.4500000000000001E-2</v>
      </c>
      <c r="F35" s="13">
        <v>0</v>
      </c>
      <c r="G35" s="13">
        <f>1-B35-C35-D35-E35-F35</f>
        <v>3.6999999999999998E-2</v>
      </c>
      <c r="H35" s="13">
        <f>B35/($B35+$C35)</f>
        <v>0.50899400399733519</v>
      </c>
      <c r="I35" s="14">
        <f>C35/($B35+$C35)</f>
        <v>0.49100599600266492</v>
      </c>
      <c r="J35" s="8">
        <f>[10]TRegsexe!J$19+[10]TRegsexe!J$25</f>
        <v>-3.4954111569400592E-2</v>
      </c>
      <c r="K35" s="8"/>
      <c r="L35" s="8"/>
      <c r="M35" s="8">
        <f>[10]TRegage1!B$19+[10]TRegage1!B$25</f>
        <v>0.14701996616872565</v>
      </c>
      <c r="N35" s="8"/>
      <c r="O35" s="8"/>
      <c r="P35" s="8">
        <f>[10]TRegdiplome!B$19+[10]TRegdiplome!B$25</f>
        <v>-8.6052673913162597E-2</v>
      </c>
      <c r="Q35" s="8">
        <f>[10]TRegdiplome!J$19+[10]TRegdiplome!J$25</f>
        <v>-0.13379602404951438</v>
      </c>
      <c r="R35" s="8">
        <f>[10]TRegdiplome!N$19+[10]TRegdiplome!N$25</f>
        <v>-9.2685074498900691E-2</v>
      </c>
      <c r="S35" s="8">
        <f>[10]TRegdiplome!R$19+[10]TRegdiplome!R$25</f>
        <v>-1.8061231344201539E-2</v>
      </c>
      <c r="U35" s="8">
        <f>[10]TRegdiplome2!B$19+[10]TRegdiplome2!B$25</f>
        <v>-0.13699844556893559</v>
      </c>
      <c r="V35" s="8">
        <f>[10]TRegdiplome2!J$19+[10]TRegdiplome2!J$25</f>
        <v>-0.16890881750168879</v>
      </c>
      <c r="W35" s="8">
        <f>[10]TRegdiplome2!N$19+[10]TRegdiplome2!N$25</f>
        <v>-9.9523915110631161E-2</v>
      </c>
      <c r="Y35" s="8"/>
      <c r="Z35" s="8">
        <f>[10]TRegtop10e!B$19+[10]TRegtop10e!B$25</f>
        <v>-9.8289912033994786E-2</v>
      </c>
      <c r="AA35" s="8">
        <f>[10]TRegtop10e!J$19+[10]TRegtop10e!J$25</f>
        <v>-0.13564659061148265</v>
      </c>
      <c r="AB35" s="8">
        <f>[10]TRegtop10e!N$19+[10]TRegtop10e!N$25</f>
        <v>-8.7274459238508684E-2</v>
      </c>
      <c r="AC35" s="8"/>
      <c r="AD35" s="8"/>
      <c r="AE35" s="8">
        <f>[10]TRegtop10y!B$19+[10]TRegtop10y!B$25</f>
        <v>-0.23859985876291498</v>
      </c>
      <c r="AF35" s="8">
        <f>[10]TRegtop10y!J$19+[10]TRegtop10y!J$25</f>
        <v>-0.26234099779820269</v>
      </c>
      <c r="AG35" s="8">
        <f>[10]TRegtop10y!N$19+[10]TRegtop10y!N$25</f>
        <v>-0.18754236645473416</v>
      </c>
      <c r="AH35" s="8">
        <f>[10]TRegtop10y!R$19+[10]TRegtop10y!R$25</f>
        <v>-0.10908166922366271</v>
      </c>
      <c r="AI35" s="8"/>
      <c r="AJ35" s="8">
        <f>[10]TRegowner!B$19+[10]TRegowner!B$25</f>
        <v>-0.38354847079916571</v>
      </c>
      <c r="AK35" s="8">
        <f>[10]TRegowner!J$19+[10]TRegowner!J$25</f>
        <v>-0.3584562790705435</v>
      </c>
      <c r="AL35" s="8">
        <f>[10]TRegowner!N$19+[10]TRegowner!N$25</f>
        <v>-0.30775371452657996</v>
      </c>
      <c r="AM35" s="8">
        <f>[10]TRegowner!R$19+[10]TRegowner!R$25</f>
        <v>-0.29984592364294405</v>
      </c>
      <c r="AN35" s="8"/>
      <c r="AQ35" s="8"/>
      <c r="AS35" s="8"/>
      <c r="AT35" s="8"/>
      <c r="AV35" s="8">
        <v>0.5</v>
      </c>
      <c r="AW35" s="9">
        <v>0</v>
      </c>
      <c r="AY35" s="9"/>
      <c r="AZ35" s="9"/>
      <c r="BA35" s="9"/>
      <c r="BB35" s="9"/>
      <c r="BC35" s="9"/>
      <c r="BD35" s="9"/>
      <c r="BE35" s="9"/>
      <c r="BF35" s="9"/>
      <c r="BG35" s="9"/>
      <c r="BH35" s="9"/>
      <c r="BI35" s="9"/>
      <c r="BJ35" s="9"/>
      <c r="BK35" s="9"/>
      <c r="BL35" s="9"/>
      <c r="BM35" s="9"/>
      <c r="BN35" s="9"/>
      <c r="BO35" s="9"/>
      <c r="BP35" s="9"/>
      <c r="BQ35" s="10">
        <v>0</v>
      </c>
      <c r="BR35" s="10">
        <v>0.5</v>
      </c>
    </row>
    <row r="36" spans="1:70" ht="18" customHeight="1" x14ac:dyDescent="0.3">
      <c r="A36" s="11">
        <f t="shared" si="2"/>
        <v>1975</v>
      </c>
      <c r="B36" s="12"/>
      <c r="C36" s="12"/>
      <c r="D36" s="12"/>
      <c r="E36" s="12"/>
      <c r="F36" s="12"/>
      <c r="G36" s="12"/>
      <c r="H36" s="12"/>
      <c r="I36" s="9"/>
      <c r="J36" s="8"/>
      <c r="K36" s="8"/>
      <c r="L36" s="8"/>
      <c r="M36" s="8"/>
      <c r="N36" s="8"/>
      <c r="O36" s="8"/>
      <c r="P36" s="8"/>
      <c r="Q36" s="8"/>
      <c r="R36" s="8"/>
      <c r="S36" s="8"/>
      <c r="U36" s="8"/>
      <c r="V36" s="8"/>
      <c r="W36" s="8"/>
      <c r="Y36" s="8"/>
      <c r="Z36" s="8"/>
      <c r="AA36" s="8"/>
      <c r="AB36" s="8"/>
      <c r="AC36" s="8"/>
      <c r="AD36" s="8"/>
      <c r="AE36" s="8"/>
      <c r="AF36" s="8"/>
      <c r="AG36" s="8"/>
      <c r="AH36" s="8"/>
      <c r="AI36" s="8"/>
      <c r="AJ36" s="8"/>
      <c r="AK36" s="8"/>
      <c r="AL36" s="8"/>
      <c r="AM36" s="8"/>
      <c r="AN36" s="8"/>
      <c r="AQ36" s="8"/>
      <c r="AS36" s="8"/>
      <c r="AT36" s="8"/>
      <c r="AV36" s="8">
        <v>0.5</v>
      </c>
      <c r="AW36" s="9">
        <v>0</v>
      </c>
      <c r="AY36" s="9"/>
      <c r="AZ36" s="9"/>
      <c r="BA36" s="9"/>
      <c r="BB36" s="9"/>
      <c r="BC36" s="9"/>
      <c r="BD36" s="9"/>
      <c r="BE36" s="9"/>
      <c r="BF36" s="9"/>
      <c r="BG36" s="9"/>
      <c r="BH36" s="9"/>
      <c r="BI36" s="9"/>
      <c r="BJ36" s="9"/>
      <c r="BK36" s="9"/>
      <c r="BL36" s="9"/>
      <c r="BM36" s="9"/>
      <c r="BN36" s="9"/>
      <c r="BO36" s="9"/>
      <c r="BP36" s="9"/>
      <c r="BQ36" s="10">
        <v>0</v>
      </c>
      <c r="BR36" s="10">
        <v>0.5</v>
      </c>
    </row>
    <row r="37" spans="1:70" ht="18" customHeight="1" x14ac:dyDescent="0.3">
      <c r="A37" s="11">
        <f t="shared" si="2"/>
        <v>1976</v>
      </c>
      <c r="B37" s="12"/>
      <c r="C37" s="12"/>
      <c r="D37" s="12"/>
      <c r="E37" s="12"/>
      <c r="F37" s="12"/>
      <c r="G37" s="12"/>
      <c r="H37" s="12"/>
      <c r="I37" s="9"/>
      <c r="J37" s="8"/>
      <c r="K37" s="8"/>
      <c r="L37" s="8"/>
      <c r="M37" s="8"/>
      <c r="N37" s="8"/>
      <c r="O37" s="8"/>
      <c r="P37" s="8"/>
      <c r="Q37" s="8"/>
      <c r="R37" s="8"/>
      <c r="S37" s="8"/>
      <c r="U37" s="8"/>
      <c r="V37" s="8"/>
      <c r="W37" s="8"/>
      <c r="Y37" s="8"/>
      <c r="Z37" s="8"/>
      <c r="AA37" s="8"/>
      <c r="AB37" s="8"/>
      <c r="AC37" s="8"/>
      <c r="AD37" s="8"/>
      <c r="AE37" s="8"/>
      <c r="AF37" s="8"/>
      <c r="AG37" s="8"/>
      <c r="AH37" s="8"/>
      <c r="AI37" s="8"/>
      <c r="AJ37" s="8"/>
      <c r="AK37" s="8"/>
      <c r="AL37" s="8"/>
      <c r="AM37" s="8"/>
      <c r="AN37" s="8"/>
      <c r="AQ37" s="8"/>
      <c r="AS37" s="8"/>
      <c r="AT37" s="8"/>
      <c r="AV37" s="8">
        <v>0.5</v>
      </c>
      <c r="AW37" s="9">
        <v>0</v>
      </c>
      <c r="AY37" s="9"/>
      <c r="AZ37" s="9"/>
      <c r="BA37" s="9"/>
      <c r="BB37" s="9"/>
      <c r="BC37" s="9"/>
      <c r="BD37" s="9"/>
      <c r="BE37" s="9"/>
      <c r="BF37" s="9"/>
      <c r="BG37" s="9"/>
      <c r="BH37" s="9"/>
      <c r="BI37" s="9"/>
      <c r="BJ37" s="9"/>
      <c r="BK37" s="9"/>
      <c r="BL37" s="9"/>
      <c r="BM37" s="9"/>
      <c r="BN37" s="9"/>
      <c r="BO37" s="9"/>
      <c r="BP37" s="9"/>
      <c r="BQ37" s="10">
        <v>0</v>
      </c>
      <c r="BR37" s="10">
        <v>0.5</v>
      </c>
    </row>
    <row r="38" spans="1:70" ht="18" customHeight="1" x14ac:dyDescent="0.3">
      <c r="A38" s="11">
        <f t="shared" si="2"/>
        <v>1977</v>
      </c>
      <c r="B38" s="12"/>
      <c r="C38" s="12"/>
      <c r="D38" s="12"/>
      <c r="E38" s="12"/>
      <c r="F38" s="12"/>
      <c r="G38" s="12"/>
      <c r="H38" s="12"/>
      <c r="I38" s="9"/>
      <c r="J38" s="8"/>
      <c r="K38" s="8"/>
      <c r="L38" s="8"/>
      <c r="M38" s="8"/>
      <c r="N38" s="8"/>
      <c r="O38" s="8"/>
      <c r="P38" s="8"/>
      <c r="Q38" s="8"/>
      <c r="R38" s="8"/>
      <c r="S38" s="8"/>
      <c r="U38" s="8"/>
      <c r="V38" s="8"/>
      <c r="W38" s="8"/>
      <c r="Y38" s="8"/>
      <c r="Z38" s="8"/>
      <c r="AA38" s="8"/>
      <c r="AB38" s="8"/>
      <c r="AC38" s="8"/>
      <c r="AD38" s="8"/>
      <c r="AE38" s="8"/>
      <c r="AF38" s="8"/>
      <c r="AG38" s="8"/>
      <c r="AH38" s="8"/>
      <c r="AI38" s="8"/>
      <c r="AJ38" s="8"/>
      <c r="AK38" s="8"/>
      <c r="AL38" s="8"/>
      <c r="AM38" s="8"/>
      <c r="AN38" s="8"/>
      <c r="AQ38" s="8"/>
      <c r="AS38" s="8"/>
      <c r="AT38" s="8"/>
      <c r="AV38" s="8">
        <v>0.5</v>
      </c>
      <c r="AW38" s="9">
        <v>0</v>
      </c>
      <c r="AY38" s="9"/>
      <c r="AZ38" s="9"/>
      <c r="BA38" s="9"/>
      <c r="BB38" s="9"/>
      <c r="BC38" s="9"/>
      <c r="BD38" s="9"/>
      <c r="BE38" s="9"/>
      <c r="BF38" s="9"/>
      <c r="BG38" s="9"/>
      <c r="BH38" s="9"/>
      <c r="BI38" s="9"/>
      <c r="BJ38" s="9"/>
      <c r="BK38" s="9"/>
      <c r="BL38" s="9"/>
      <c r="BM38" s="9"/>
      <c r="BN38" s="9"/>
      <c r="BO38" s="9"/>
      <c r="BP38" s="9"/>
      <c r="BQ38" s="10">
        <v>0</v>
      </c>
      <c r="BR38" s="10">
        <v>0.5</v>
      </c>
    </row>
    <row r="39" spans="1:70" ht="18" customHeight="1" x14ac:dyDescent="0.3">
      <c r="A39" s="11">
        <f t="shared" si="2"/>
        <v>1978</v>
      </c>
      <c r="B39" s="12"/>
      <c r="C39" s="12"/>
      <c r="D39" s="12"/>
      <c r="E39" s="12"/>
      <c r="F39" s="12"/>
      <c r="G39" s="12"/>
      <c r="H39" s="12"/>
      <c r="I39" s="9"/>
      <c r="J39" s="8"/>
      <c r="K39" s="8"/>
      <c r="L39" s="8"/>
      <c r="M39" s="8"/>
      <c r="N39" s="8"/>
      <c r="O39" s="8"/>
      <c r="P39" s="8"/>
      <c r="Q39" s="8"/>
      <c r="R39" s="8"/>
      <c r="S39" s="8"/>
      <c r="U39" s="8"/>
      <c r="V39" s="8"/>
      <c r="W39" s="8"/>
      <c r="Y39" s="8"/>
      <c r="Z39" s="8"/>
      <c r="AA39" s="8"/>
      <c r="AB39" s="8"/>
      <c r="AC39" s="8"/>
      <c r="AD39" s="8"/>
      <c r="AE39" s="8"/>
      <c r="AF39" s="8"/>
      <c r="AG39" s="8"/>
      <c r="AH39" s="8"/>
      <c r="AI39" s="8"/>
      <c r="AJ39" s="8"/>
      <c r="AK39" s="8"/>
      <c r="AL39" s="8"/>
      <c r="AM39" s="8"/>
      <c r="AN39" s="8"/>
      <c r="AQ39" s="8"/>
      <c r="AS39" s="8"/>
      <c r="AT39" s="8"/>
      <c r="AV39" s="8">
        <v>0.5</v>
      </c>
      <c r="AW39" s="9">
        <v>0</v>
      </c>
      <c r="AY39" s="9"/>
      <c r="AZ39" s="9"/>
      <c r="BA39" s="9"/>
      <c r="BB39" s="9"/>
      <c r="BC39" s="9"/>
      <c r="BD39" s="9"/>
      <c r="BE39" s="9"/>
      <c r="BF39" s="9"/>
      <c r="BG39" s="9"/>
      <c r="BH39" s="9"/>
      <c r="BI39" s="9"/>
      <c r="BJ39" s="9"/>
      <c r="BK39" s="9"/>
      <c r="BL39" s="9"/>
      <c r="BM39" s="9"/>
      <c r="BN39" s="9"/>
      <c r="BO39" s="9"/>
      <c r="BP39" s="9"/>
      <c r="BQ39" s="10">
        <v>0</v>
      </c>
      <c r="BR39" s="10">
        <v>0.5</v>
      </c>
    </row>
    <row r="40" spans="1:70" ht="18" customHeight="1" x14ac:dyDescent="0.3">
      <c r="A40" s="11">
        <f t="shared" si="2"/>
        <v>1979</v>
      </c>
      <c r="B40" s="13">
        <v>0.36899999999999999</v>
      </c>
      <c r="C40" s="13">
        <v>0.439</v>
      </c>
      <c r="D40" s="13">
        <v>0.13800000000000001</v>
      </c>
      <c r="E40" s="13">
        <v>1.6E-2</v>
      </c>
      <c r="F40" s="13">
        <v>0</v>
      </c>
      <c r="G40" s="13">
        <f>1-B40-C40-D40-E40-F40</f>
        <v>3.7999999999999992E-2</v>
      </c>
      <c r="H40" s="13">
        <f>B40/($B40+$C40)</f>
        <v>0.45668316831683164</v>
      </c>
      <c r="I40" s="14">
        <f>C40/($B40+$C40)</f>
        <v>0.54331683168316824</v>
      </c>
      <c r="J40" s="8">
        <f>[10]TRegsexe!J$19+[10]TRegsexe!J$26</f>
        <v>-2.2839877831759309E-2</v>
      </c>
      <c r="K40" s="8"/>
      <c r="L40" s="8"/>
      <c r="M40" s="8">
        <f>[10]TRegage1!B$19+[10]TRegage1!B$26</f>
        <v>7.8046147265387292E-2</v>
      </c>
      <c r="N40" s="8"/>
      <c r="O40" s="8"/>
      <c r="P40" s="24">
        <f>[10]TRegdiplome!B$19+[10]TRegdiplome!B$26+0.03</f>
        <v>-0.14260765540007886</v>
      </c>
      <c r="Q40" s="24">
        <f>[10]TRegdiplome!J$19+[10]TRegdiplome!J$26+0.03</f>
        <v>-0.16966448358239031</v>
      </c>
      <c r="R40" s="24">
        <f>[10]TRegdiplome!N$19+[10]TRegdiplome!N$26+0.03</f>
        <v>-0.15594557835577402</v>
      </c>
      <c r="S40" s="24">
        <f>[10]TRegdiplome!R$19+[10]TRegdiplome!R$26+0.03</f>
        <v>-9.1014580533756662E-2</v>
      </c>
      <c r="U40" s="8">
        <f>[10]TRegdiplome2!B$19+[10]TRegdiplome2!B$26</f>
        <v>-0.12834439976900971</v>
      </c>
      <c r="V40" s="8">
        <f>[10]TRegdiplome2!J$19+[10]TRegdiplome2!J$26</f>
        <v>-0.14675775302554439</v>
      </c>
      <c r="W40" s="8">
        <f>[10]TRegdiplome2!N$19+[10]TRegdiplome2!N$26</f>
        <v>-0.13562829818864636</v>
      </c>
      <c r="Y40" s="8"/>
      <c r="Z40" s="8">
        <f>[10]TRegtop10e!B$19+[10]TRegtop10e!B$26</f>
        <v>-0.13671316038834211</v>
      </c>
      <c r="AA40" s="8">
        <f>[10]TRegtop10e!J$19+[10]TRegtop10e!J$26</f>
        <v>-0.155560136775031</v>
      </c>
      <c r="AB40" s="8">
        <f>[10]TRegtop10e!N$19+[10]TRegtop10e!N$26</f>
        <v>-0.14364282709454085</v>
      </c>
      <c r="AC40" s="8"/>
      <c r="AD40" s="8"/>
      <c r="AE40" s="8">
        <f>[10]TRegtop10y!B$19+[10]TRegtop10y!B$26</f>
        <v>-0.25952548302287903</v>
      </c>
      <c r="AF40" s="8">
        <f>[10]TRegtop10y!J$19+[10]TRegtop10y!J$26</f>
        <v>-0.27325428723139894</v>
      </c>
      <c r="AG40" s="8">
        <f>[10]TRegtop10y!N$19+[10]TRegtop10y!N$26</f>
        <v>-0.19322845239877859</v>
      </c>
      <c r="AH40" s="8">
        <f>[10]TRegtop10y!R$19+[10]TRegtop10y!R$26</f>
        <v>-0.11152054659304916</v>
      </c>
      <c r="AI40" s="8"/>
      <c r="AJ40" s="8">
        <f>[10]TRegowner!B$19+[10]TRegowner!B$26</f>
        <v>-0.37356356309383387</v>
      </c>
      <c r="AK40" s="8">
        <f>[10]TRegowner!J$19+[10]TRegowner!J$26</f>
        <v>-0.36201735641131932</v>
      </c>
      <c r="AL40" s="8">
        <f>[10]TRegowner!N$19+[10]TRegowner!N$26</f>
        <v>-0.29862585716486256</v>
      </c>
      <c r="AM40" s="8">
        <f>[10]TRegowner!R$19+[10]TRegowner!R$26</f>
        <v>-0.23885026002656953</v>
      </c>
      <c r="AN40" s="8"/>
      <c r="AQ40" s="8"/>
      <c r="AS40" s="8"/>
      <c r="AT40" s="8"/>
      <c r="AV40" s="8">
        <v>0.5</v>
      </c>
      <c r="AW40" s="9">
        <v>0</v>
      </c>
      <c r="AY40" s="9"/>
      <c r="AZ40" s="9"/>
      <c r="BA40" s="9"/>
      <c r="BB40" s="9"/>
      <c r="BC40" s="9"/>
      <c r="BD40" s="9"/>
      <c r="BE40" s="9"/>
      <c r="BF40" s="9"/>
      <c r="BG40" s="9"/>
      <c r="BH40" s="9"/>
      <c r="BI40" s="9"/>
      <c r="BJ40" s="9"/>
      <c r="BK40" s="9"/>
      <c r="BL40" s="9"/>
      <c r="BM40" s="9"/>
      <c r="BN40" s="9"/>
      <c r="BO40" s="9"/>
      <c r="BP40" s="9"/>
      <c r="BQ40" s="10">
        <v>0</v>
      </c>
      <c r="BR40" s="10">
        <v>0.5</v>
      </c>
    </row>
    <row r="41" spans="1:70" ht="18" customHeight="1" x14ac:dyDescent="0.3">
      <c r="A41" s="11">
        <f t="shared" si="2"/>
        <v>1980</v>
      </c>
      <c r="B41" s="12"/>
      <c r="C41" s="12"/>
      <c r="D41" s="12"/>
      <c r="E41" s="12"/>
      <c r="F41" s="12"/>
      <c r="G41" s="12"/>
      <c r="H41" s="12"/>
      <c r="I41" s="9"/>
      <c r="J41" s="8"/>
      <c r="K41" s="8"/>
      <c r="L41" s="8"/>
      <c r="M41" s="8"/>
      <c r="N41" s="8"/>
      <c r="O41" s="8"/>
      <c r="P41" s="8"/>
      <c r="Q41" s="8"/>
      <c r="R41" s="8"/>
      <c r="S41" s="8"/>
      <c r="U41" s="8"/>
      <c r="V41" s="8"/>
      <c r="W41" s="8"/>
      <c r="Y41" s="8"/>
      <c r="Z41" s="8"/>
      <c r="AA41" s="8"/>
      <c r="AB41" s="8"/>
      <c r="AC41" s="8"/>
      <c r="AD41" s="8"/>
      <c r="AE41" s="8"/>
      <c r="AF41" s="8"/>
      <c r="AG41" s="8"/>
      <c r="AH41" s="8"/>
      <c r="AI41" s="8"/>
      <c r="AJ41" s="8"/>
      <c r="AK41" s="8"/>
      <c r="AL41" s="8"/>
      <c r="AM41" s="8"/>
      <c r="AN41" s="8"/>
      <c r="AQ41" s="8"/>
      <c r="AS41" s="8"/>
      <c r="AT41" s="8"/>
      <c r="AV41" s="8">
        <v>0.5</v>
      </c>
      <c r="AW41" s="9">
        <v>0</v>
      </c>
      <c r="AY41" s="9"/>
      <c r="AZ41" s="9"/>
      <c r="BA41" s="9"/>
      <c r="BB41" s="9"/>
      <c r="BC41" s="9"/>
      <c r="BD41" s="9"/>
      <c r="BE41" s="9"/>
      <c r="BF41" s="9"/>
      <c r="BG41" s="9"/>
      <c r="BH41" s="9"/>
      <c r="BI41" s="9"/>
      <c r="BJ41" s="9"/>
      <c r="BK41" s="9"/>
      <c r="BL41" s="9"/>
      <c r="BM41" s="9"/>
      <c r="BN41" s="9"/>
      <c r="BO41" s="9"/>
      <c r="BP41" s="9"/>
      <c r="BQ41" s="10">
        <v>0</v>
      </c>
      <c r="BR41" s="10">
        <v>0.5</v>
      </c>
    </row>
    <row r="42" spans="1:70" ht="18" customHeight="1" x14ac:dyDescent="0.3">
      <c r="A42" s="11">
        <f t="shared" si="2"/>
        <v>1981</v>
      </c>
      <c r="B42" s="12"/>
      <c r="C42" s="12"/>
      <c r="D42" s="12"/>
      <c r="E42" s="12"/>
      <c r="F42" s="12"/>
      <c r="G42" s="12"/>
      <c r="H42" s="12"/>
      <c r="I42" s="9"/>
      <c r="J42" s="8"/>
      <c r="K42" s="8"/>
      <c r="L42" s="8"/>
      <c r="M42" s="8"/>
      <c r="N42" s="8"/>
      <c r="O42" s="8"/>
      <c r="P42" s="8"/>
      <c r="Q42" s="8"/>
      <c r="R42" s="8"/>
      <c r="S42" s="8"/>
      <c r="U42" s="8"/>
      <c r="V42" s="8"/>
      <c r="W42" s="8"/>
      <c r="Y42" s="8"/>
      <c r="Z42" s="8"/>
      <c r="AA42" s="8"/>
      <c r="AB42" s="8"/>
      <c r="AC42" s="8"/>
      <c r="AD42" s="8"/>
      <c r="AE42" s="8"/>
      <c r="AF42" s="8"/>
      <c r="AG42" s="8"/>
      <c r="AH42" s="8"/>
      <c r="AI42" s="8"/>
      <c r="AJ42" s="8"/>
      <c r="AK42" s="8"/>
      <c r="AL42" s="8"/>
      <c r="AM42" s="8"/>
      <c r="AN42" s="8"/>
      <c r="AQ42" s="8"/>
      <c r="AS42" s="8"/>
      <c r="AT42" s="8"/>
      <c r="AV42" s="8">
        <v>0.5</v>
      </c>
      <c r="AW42" s="9">
        <v>0</v>
      </c>
      <c r="AY42" s="9"/>
      <c r="AZ42" s="9"/>
      <c r="BA42" s="9"/>
      <c r="BB42" s="9"/>
      <c r="BC42" s="9"/>
      <c r="BD42" s="9"/>
      <c r="BE42" s="9"/>
      <c r="BF42" s="9"/>
      <c r="BG42" s="9"/>
      <c r="BH42" s="9"/>
      <c r="BI42" s="9"/>
      <c r="BJ42" s="9"/>
      <c r="BK42" s="9"/>
      <c r="BL42" s="9"/>
      <c r="BM42" s="9"/>
      <c r="BN42" s="9"/>
      <c r="BO42" s="9"/>
      <c r="BP42" s="9"/>
      <c r="BQ42" s="10">
        <v>0</v>
      </c>
      <c r="BR42" s="10">
        <v>0.5</v>
      </c>
    </row>
    <row r="43" spans="1:70" ht="18" customHeight="1" x14ac:dyDescent="0.3">
      <c r="A43" s="11">
        <f t="shared" si="2"/>
        <v>1982</v>
      </c>
      <c r="B43" s="12"/>
      <c r="C43" s="12"/>
      <c r="D43" s="12"/>
      <c r="E43" s="12"/>
      <c r="F43" s="12"/>
      <c r="G43" s="12"/>
      <c r="H43" s="12"/>
      <c r="I43" s="9"/>
      <c r="J43" s="8"/>
      <c r="K43" s="8"/>
      <c r="L43" s="8"/>
      <c r="M43" s="8"/>
      <c r="N43" s="8"/>
      <c r="O43" s="8"/>
      <c r="P43" s="8"/>
      <c r="Q43" s="8"/>
      <c r="R43" s="8"/>
      <c r="S43" s="8"/>
      <c r="U43" s="8"/>
      <c r="V43" s="8"/>
      <c r="W43" s="8"/>
      <c r="Y43" s="8"/>
      <c r="Z43" s="8"/>
      <c r="AA43" s="8"/>
      <c r="AB43" s="8"/>
      <c r="AC43" s="8"/>
      <c r="AD43" s="8"/>
      <c r="AE43" s="8"/>
      <c r="AF43" s="8"/>
      <c r="AG43" s="8"/>
      <c r="AH43" s="8"/>
      <c r="AI43" s="8"/>
      <c r="AJ43" s="8"/>
      <c r="AK43" s="8"/>
      <c r="AL43" s="8"/>
      <c r="AM43" s="8"/>
      <c r="AN43" s="8"/>
      <c r="AQ43" s="8"/>
      <c r="AS43" s="8"/>
      <c r="AT43" s="8"/>
      <c r="AV43" s="8">
        <v>0.5</v>
      </c>
      <c r="AW43" s="9">
        <v>0</v>
      </c>
      <c r="AY43" s="9"/>
      <c r="AZ43" s="9"/>
      <c r="BA43" s="9"/>
      <c r="BB43" s="9"/>
      <c r="BC43" s="9"/>
      <c r="BD43" s="9"/>
      <c r="BE43" s="9"/>
      <c r="BF43" s="9"/>
      <c r="BG43" s="9"/>
      <c r="BH43" s="9"/>
      <c r="BI43" s="9"/>
      <c r="BJ43" s="9"/>
      <c r="BK43" s="9"/>
      <c r="BL43" s="9"/>
      <c r="BM43" s="9"/>
      <c r="BN43" s="9"/>
      <c r="BO43" s="9"/>
      <c r="BP43" s="9"/>
      <c r="BQ43" s="10">
        <v>0</v>
      </c>
      <c r="BR43" s="10">
        <v>0.5</v>
      </c>
    </row>
    <row r="44" spans="1:70" ht="18" customHeight="1" x14ac:dyDescent="0.3">
      <c r="A44" s="11">
        <f t="shared" si="2"/>
        <v>1983</v>
      </c>
      <c r="B44" s="13">
        <v>0.27600000000000002</v>
      </c>
      <c r="C44" s="13">
        <v>0.42399999999999999</v>
      </c>
      <c r="D44" s="13">
        <v>0.254</v>
      </c>
      <c r="E44" s="13">
        <v>1.0999999999999999E-2</v>
      </c>
      <c r="F44" s="13">
        <v>0</v>
      </c>
      <c r="G44" s="13">
        <f>1-B44-C44-D44-E44-F44</f>
        <v>3.4999999999999989E-2</v>
      </c>
      <c r="H44" s="13">
        <f>B44/($B44+$C44)</f>
        <v>0.39428571428571435</v>
      </c>
      <c r="I44" s="14">
        <f>C44/($B44+$C44)</f>
        <v>0.60571428571428576</v>
      </c>
      <c r="J44" s="8">
        <f>[10]TRegsexe!J$19</f>
        <v>-3.0941595615101607E-2</v>
      </c>
      <c r="K44" s="8"/>
      <c r="L44" s="8"/>
      <c r="M44" s="8">
        <f>[10]TRegage1!B$19</f>
        <v>7.3509801023141655E-2</v>
      </c>
      <c r="N44" s="8"/>
      <c r="O44" s="8"/>
      <c r="P44" s="8">
        <f>[10]TRegdiplome!B$19</f>
        <v>-0.15845048044462096</v>
      </c>
      <c r="Q44" s="8">
        <f>[10]TRegdiplome!J$19</f>
        <v>-0.17313992829720845</v>
      </c>
      <c r="R44" s="8">
        <f>[10]TRegdiplome!N$19</f>
        <v>-0.13476871626939346</v>
      </c>
      <c r="S44" s="8">
        <f>[10]TRegdiplome!R$19</f>
        <v>-7.7627453549020897E-2</v>
      </c>
      <c r="U44" s="8">
        <f>[10]TRegdiplome2!B$19</f>
        <v>-8.1673959393251852E-2</v>
      </c>
      <c r="V44" s="8">
        <f>[10]TRegdiplome2!J$19</f>
        <v>-0.10004189185282125</v>
      </c>
      <c r="W44" s="8">
        <f>[10]TRegdiplome2!N$19</f>
        <v>-6.0318788127611704E-2</v>
      </c>
      <c r="Y44" s="8"/>
      <c r="Z44" s="8">
        <f>[10]TRegtop10e!B$19</f>
        <v>-9.9897823077757783E-2</v>
      </c>
      <c r="AA44" s="8">
        <f>[10]TRegtop10e!J$19</f>
        <v>-0.11656164998733251</v>
      </c>
      <c r="AB44" s="8">
        <f>[10]TRegtop10e!N$19</f>
        <v>-7.7777629577689369E-2</v>
      </c>
      <c r="AC44" s="8"/>
      <c r="AD44" s="8"/>
      <c r="AE44" s="8">
        <f>[10]TRegtop10y!B$19</f>
        <v>-0.25803580286704342</v>
      </c>
      <c r="AF44" s="8">
        <f>[10]TRegtop10y!J$19</f>
        <v>-0.28129074347295907</v>
      </c>
      <c r="AG44" s="8">
        <f>[10]TRegtop10y!N$19</f>
        <v>-0.21924329138666804</v>
      </c>
      <c r="AH44" s="8">
        <f>[10]TRegtop10y!R$19</f>
        <v>-0.12198803046957318</v>
      </c>
      <c r="AI44" s="8"/>
      <c r="AJ44" s="8">
        <f>[10]TRegowner!B$19</f>
        <v>-0.33118525605243138</v>
      </c>
      <c r="AK44" s="8">
        <f>[10]TRegowner!J$19</f>
        <v>-0.34096103462966254</v>
      </c>
      <c r="AL44" s="8">
        <f>[10]TRegowner!N$19</f>
        <v>-0.29221227926061277</v>
      </c>
      <c r="AM44" s="8">
        <f>[10]TRegowner!R$19</f>
        <v>-0.27255849292214596</v>
      </c>
      <c r="AN44" s="8"/>
      <c r="AQ44" s="8"/>
      <c r="AS44" s="8"/>
      <c r="AT44" s="8"/>
      <c r="AV44" s="8">
        <v>0.5</v>
      </c>
      <c r="AW44" s="9">
        <v>0</v>
      </c>
      <c r="AY44" s="9"/>
      <c r="AZ44" s="9"/>
      <c r="BA44" s="9"/>
      <c r="BB44" s="9"/>
      <c r="BC44" s="9"/>
      <c r="BD44" s="9"/>
      <c r="BE44" s="9"/>
      <c r="BF44" s="9"/>
      <c r="BG44" s="9"/>
      <c r="BH44" s="9"/>
      <c r="BI44" s="9"/>
      <c r="BJ44" s="9"/>
      <c r="BK44" s="9"/>
      <c r="BL44" s="9"/>
      <c r="BM44" s="9"/>
      <c r="BN44" s="9"/>
      <c r="BO44" s="9"/>
      <c r="BP44" s="9"/>
      <c r="BQ44" s="10">
        <v>0</v>
      </c>
      <c r="BR44" s="10">
        <v>0.5</v>
      </c>
    </row>
    <row r="45" spans="1:70" ht="18" customHeight="1" x14ac:dyDescent="0.3">
      <c r="A45" s="11">
        <f t="shared" si="2"/>
        <v>1984</v>
      </c>
      <c r="B45" s="15"/>
      <c r="C45" s="15"/>
      <c r="D45" s="15"/>
      <c r="E45" s="15"/>
      <c r="F45" s="15"/>
      <c r="G45" s="15"/>
      <c r="H45" s="15"/>
      <c r="I45" s="15"/>
      <c r="J45" s="8"/>
      <c r="K45" s="8"/>
      <c r="L45" s="8"/>
      <c r="M45" s="8"/>
      <c r="N45" s="8"/>
      <c r="O45" s="8"/>
      <c r="P45" s="8"/>
      <c r="Q45" s="8"/>
      <c r="R45" s="8"/>
      <c r="S45" s="8"/>
      <c r="U45" s="8"/>
      <c r="V45" s="8"/>
      <c r="W45" s="8"/>
      <c r="Y45" s="8"/>
      <c r="Z45" s="8"/>
      <c r="AA45" s="8"/>
      <c r="AB45" s="8"/>
      <c r="AC45" s="8"/>
      <c r="AD45" s="8"/>
      <c r="AE45" s="8"/>
      <c r="AF45" s="8"/>
      <c r="AG45" s="8"/>
      <c r="AH45" s="8"/>
      <c r="AI45" s="8"/>
      <c r="AJ45" s="8"/>
      <c r="AK45" s="8"/>
      <c r="AL45" s="8"/>
      <c r="AM45" s="8"/>
      <c r="AN45" s="8"/>
      <c r="AQ45" s="8"/>
      <c r="AS45" s="8"/>
      <c r="AT45" s="8"/>
      <c r="AV45" s="8">
        <v>0.5</v>
      </c>
      <c r="AW45" s="9">
        <v>0</v>
      </c>
      <c r="AY45" s="9"/>
      <c r="AZ45" s="9"/>
      <c r="BA45" s="9"/>
      <c r="BB45" s="9"/>
      <c r="BC45" s="9"/>
      <c r="BD45" s="9"/>
      <c r="BE45" s="9"/>
      <c r="BF45" s="9"/>
      <c r="BG45" s="9"/>
      <c r="BH45" s="9"/>
      <c r="BI45" s="9"/>
      <c r="BJ45" s="9"/>
      <c r="BK45" s="9"/>
      <c r="BL45" s="9"/>
      <c r="BM45" s="9"/>
      <c r="BN45" s="9"/>
      <c r="BO45" s="9"/>
      <c r="BP45" s="9"/>
      <c r="BQ45" s="10">
        <v>0</v>
      </c>
      <c r="BR45" s="10">
        <v>0.5</v>
      </c>
    </row>
    <row r="46" spans="1:70" ht="18" customHeight="1" x14ac:dyDescent="0.3">
      <c r="A46" s="11">
        <f t="shared" si="2"/>
        <v>1985</v>
      </c>
      <c r="B46" s="12"/>
      <c r="C46" s="12"/>
      <c r="D46" s="12"/>
      <c r="E46" s="12"/>
      <c r="F46" s="12"/>
      <c r="G46" s="12"/>
      <c r="H46" s="12"/>
      <c r="I46" s="9"/>
      <c r="J46" s="8"/>
      <c r="K46" s="8"/>
      <c r="L46" s="8"/>
      <c r="M46" s="8"/>
      <c r="N46" s="8"/>
      <c r="O46" s="8"/>
      <c r="P46" s="8"/>
      <c r="Q46" s="8"/>
      <c r="R46" s="8"/>
      <c r="S46" s="8"/>
      <c r="U46" s="8"/>
      <c r="V46" s="8"/>
      <c r="W46" s="8"/>
      <c r="Y46" s="8"/>
      <c r="Z46" s="8"/>
      <c r="AA46" s="8"/>
      <c r="AB46" s="8"/>
      <c r="AC46" s="8"/>
      <c r="AD46" s="8"/>
      <c r="AE46" s="8"/>
      <c r="AF46" s="8"/>
      <c r="AG46" s="8"/>
      <c r="AH46" s="8"/>
      <c r="AI46" s="8"/>
      <c r="AJ46" s="8"/>
      <c r="AK46" s="8"/>
      <c r="AL46" s="8"/>
      <c r="AM46" s="8"/>
      <c r="AN46" s="8"/>
      <c r="AQ46" s="8"/>
      <c r="AS46" s="8"/>
      <c r="AT46" s="8"/>
      <c r="AV46" s="8">
        <v>0.5</v>
      </c>
      <c r="AW46" s="9">
        <v>0</v>
      </c>
      <c r="AY46" s="9"/>
      <c r="AZ46" s="9"/>
      <c r="BA46" s="9"/>
      <c r="BB46" s="9"/>
      <c r="BC46" s="9"/>
      <c r="BD46" s="9"/>
      <c r="BE46" s="9"/>
      <c r="BF46" s="9"/>
      <c r="BG46" s="9"/>
      <c r="BH46" s="9"/>
      <c r="BI46" s="9"/>
      <c r="BJ46" s="9"/>
      <c r="BK46" s="9"/>
      <c r="BL46" s="9"/>
      <c r="BM46" s="9"/>
      <c r="BN46" s="9"/>
      <c r="BO46" s="9"/>
      <c r="BP46" s="9"/>
      <c r="BQ46" s="10">
        <v>0</v>
      </c>
      <c r="BR46" s="10">
        <v>0.5</v>
      </c>
    </row>
    <row r="47" spans="1:70" ht="18" customHeight="1" x14ac:dyDescent="0.3">
      <c r="A47" s="11">
        <f t="shared" si="2"/>
        <v>1986</v>
      </c>
      <c r="B47" s="12"/>
      <c r="C47" s="12"/>
      <c r="D47" s="12"/>
      <c r="E47" s="12"/>
      <c r="F47" s="12"/>
      <c r="G47" s="12"/>
      <c r="H47" s="12"/>
      <c r="I47" s="9"/>
      <c r="J47" s="8"/>
      <c r="K47" s="8"/>
      <c r="L47" s="8"/>
      <c r="M47" s="8"/>
      <c r="N47" s="8"/>
      <c r="O47" s="8"/>
      <c r="P47" s="8"/>
      <c r="Q47" s="8"/>
      <c r="R47" s="8"/>
      <c r="S47" s="8"/>
      <c r="U47" s="8"/>
      <c r="V47" s="8"/>
      <c r="W47" s="8"/>
      <c r="Y47" s="8"/>
      <c r="Z47" s="8"/>
      <c r="AA47" s="8"/>
      <c r="AB47" s="8"/>
      <c r="AC47" s="8"/>
      <c r="AD47" s="8"/>
      <c r="AE47" s="8"/>
      <c r="AF47" s="8"/>
      <c r="AG47" s="8"/>
      <c r="AH47" s="8"/>
      <c r="AI47" s="8"/>
      <c r="AJ47" s="8"/>
      <c r="AK47" s="8"/>
      <c r="AL47" s="8"/>
      <c r="AM47" s="8"/>
      <c r="AN47" s="8"/>
      <c r="AQ47" s="8"/>
      <c r="AS47" s="8"/>
      <c r="AT47" s="8"/>
      <c r="AV47" s="8">
        <v>0.5</v>
      </c>
      <c r="AW47" s="9">
        <v>0</v>
      </c>
      <c r="AY47" s="9"/>
      <c r="AZ47" s="9"/>
      <c r="BA47" s="9"/>
      <c r="BB47" s="9"/>
      <c r="BC47" s="9"/>
      <c r="BD47" s="9"/>
      <c r="BE47" s="9"/>
      <c r="BF47" s="9"/>
      <c r="BG47" s="9"/>
      <c r="BH47" s="9"/>
      <c r="BI47" s="9"/>
      <c r="BJ47" s="9"/>
      <c r="BK47" s="9"/>
      <c r="BL47" s="9"/>
      <c r="BM47" s="9"/>
      <c r="BN47" s="9"/>
      <c r="BO47" s="9"/>
      <c r="BP47" s="9"/>
      <c r="BQ47" s="10">
        <v>0</v>
      </c>
      <c r="BR47" s="10">
        <v>0.5</v>
      </c>
    </row>
    <row r="48" spans="1:70" ht="18" customHeight="1" x14ac:dyDescent="0.3">
      <c r="A48" s="11">
        <f t="shared" si="2"/>
        <v>1987</v>
      </c>
      <c r="B48" s="13">
        <v>0.308</v>
      </c>
      <c r="C48" s="13">
        <v>0.42199999999999999</v>
      </c>
      <c r="D48" s="13">
        <v>0.22600000000000001</v>
      </c>
      <c r="E48" s="13">
        <v>1.2999999999999999E-2</v>
      </c>
      <c r="F48" s="13">
        <v>0</v>
      </c>
      <c r="G48" s="13">
        <f>1-B48-C48-D48-E48-F48</f>
        <v>3.0999999999999958E-2</v>
      </c>
      <c r="H48" s="13">
        <f>B48/($B48+$C48)</f>
        <v>0.42191780821917807</v>
      </c>
      <c r="I48" s="14">
        <f>C48/($B48+$C48)</f>
        <v>0.57808219178082187</v>
      </c>
      <c r="J48" s="8">
        <f>[10]TRegsexe!J$19+[10]TRegsexe!J$27</f>
        <v>-3.2583956642887386E-2</v>
      </c>
      <c r="K48" s="8"/>
      <c r="L48" s="8"/>
      <c r="M48" s="8">
        <f>[10]TRegage1!B$19+[10]TRegage1!B$27</f>
        <v>0.10150842984257144</v>
      </c>
      <c r="N48" s="8"/>
      <c r="O48" s="8"/>
      <c r="P48" s="8">
        <f>[10]TRegdiplome!B$19+[10]TRegdiplome!B$27</f>
        <v>-0.15331482591832798</v>
      </c>
      <c r="Q48" s="8">
        <f>[10]TRegdiplome!J$19+[10]TRegdiplome!J$27</f>
        <v>-0.16659448784693451</v>
      </c>
      <c r="R48" s="8">
        <f>[10]TRegdiplome!N$19+[10]TRegdiplome!N$27</f>
        <v>-5.7867876527256584E-2</v>
      </c>
      <c r="S48" s="8">
        <f>[10]TRegdiplome!R$19+[10]TRegdiplome!R$27</f>
        <v>-2.5684525400377758E-2</v>
      </c>
      <c r="U48" s="8">
        <f>[10]TRegdiplome2!B$19+[10]TRegdiplome2!B$27</f>
        <v>-4.6267797452391089E-2</v>
      </c>
      <c r="V48" s="8">
        <f>[10]TRegdiplome2!J$19+[10]TRegdiplome2!J$27</f>
        <v>-6.5818640483139859E-2</v>
      </c>
      <c r="W48" s="8">
        <f>[10]TRegdiplome2!N$19+[10]TRegdiplome2!N$27</f>
        <v>5.9840204089783543E-2</v>
      </c>
      <c r="Y48" s="8"/>
      <c r="Z48" s="8">
        <f>[10]TRegtop10e!B$19+[10]TRegtop10e!B$27</f>
        <v>-8.5927296206867801E-2</v>
      </c>
      <c r="AA48" s="8">
        <f>[10]TRegtop10e!J$19+[10]TRegtop10e!J$27</f>
        <v>-0.10202937992356151</v>
      </c>
      <c r="AB48" s="8">
        <f>[10]TRegtop10e!N$19+[10]TRegtop10e!N$27</f>
        <v>1.3226379805690955E-2</v>
      </c>
      <c r="AC48" s="8"/>
      <c r="AD48" s="8"/>
      <c r="AE48" s="8">
        <f>[10]TRegtop10y!B$19+[10]TRegtop10y!B$27</f>
        <v>-0.29240472907205606</v>
      </c>
      <c r="AF48" s="8">
        <f>[10]TRegtop10y!J$19+[10]TRegtop10y!J$27</f>
        <v>-0.31263356690690591</v>
      </c>
      <c r="AG48" s="8">
        <f>[10]TRegtop10y!N$19+[10]TRegtop10y!N$27</f>
        <v>-0.26558084330996246</v>
      </c>
      <c r="AH48" s="8">
        <f>[10]TRegtop10y!R$19+[10]TRegtop10y!R$27</f>
        <v>-0.13978767869140871</v>
      </c>
      <c r="AI48" s="8"/>
      <c r="AJ48" s="8">
        <f>[10]TRegowner!B$19+[10]TRegowner!B$27</f>
        <v>-0.36719351734561656</v>
      </c>
      <c r="AK48" s="8">
        <f>[10]TRegowner!J$19+[10]TRegowner!J$27</f>
        <v>-0.35289429226866081</v>
      </c>
      <c r="AL48" s="8">
        <f>[10]TRegowner!N$19+[10]TRegowner!N$27</f>
        <v>-0.31794998108689909</v>
      </c>
      <c r="AM48" s="8">
        <f>[10]TRegowner!R$19+[10]TRegowner!R$27</f>
        <v>-0.24778571212921649</v>
      </c>
      <c r="AN48" s="8"/>
      <c r="AQ48" s="8"/>
      <c r="AS48" s="8"/>
      <c r="AT48" s="8"/>
      <c r="AV48" s="8">
        <v>0.5</v>
      </c>
      <c r="AW48" s="9">
        <v>0</v>
      </c>
      <c r="AY48" s="9"/>
      <c r="AZ48" s="9"/>
      <c r="BA48" s="9"/>
      <c r="BB48" s="9"/>
      <c r="BC48" s="9"/>
      <c r="BD48" s="9"/>
      <c r="BE48" s="9"/>
      <c r="BF48" s="9"/>
      <c r="BG48" s="9"/>
      <c r="BH48" s="9"/>
      <c r="BI48" s="9"/>
      <c r="BJ48" s="9"/>
      <c r="BK48" s="9"/>
      <c r="BL48" s="9"/>
      <c r="BM48" s="9"/>
      <c r="BN48" s="9"/>
      <c r="BO48" s="9"/>
      <c r="BP48" s="9"/>
      <c r="BQ48" s="10">
        <v>0</v>
      </c>
      <c r="BR48" s="10">
        <v>0.5</v>
      </c>
    </row>
    <row r="49" spans="1:70" ht="18" customHeight="1" x14ac:dyDescent="0.3">
      <c r="A49" s="11">
        <f t="shared" si="2"/>
        <v>1988</v>
      </c>
      <c r="B49" s="12"/>
      <c r="C49" s="12"/>
      <c r="D49" s="12"/>
      <c r="E49" s="12"/>
      <c r="F49" s="12"/>
      <c r="G49" s="12"/>
      <c r="H49" s="12"/>
      <c r="I49" s="9"/>
      <c r="J49" s="8"/>
      <c r="K49" s="8"/>
      <c r="L49" s="8"/>
      <c r="M49" s="8"/>
      <c r="N49" s="8"/>
      <c r="O49" s="8"/>
      <c r="P49" s="8"/>
      <c r="Q49" s="8"/>
      <c r="R49" s="8"/>
      <c r="S49" s="8"/>
      <c r="U49" s="8"/>
      <c r="V49" s="8"/>
      <c r="W49" s="8"/>
      <c r="Y49" s="8"/>
      <c r="Z49" s="8"/>
      <c r="AA49" s="8"/>
      <c r="AB49" s="8"/>
      <c r="AC49" s="8"/>
      <c r="AD49" s="8"/>
      <c r="AE49" s="8"/>
      <c r="AF49" s="8"/>
      <c r="AG49" s="8"/>
      <c r="AH49" s="8"/>
      <c r="AI49" s="8"/>
      <c r="AJ49" s="8"/>
      <c r="AK49" s="8"/>
      <c r="AL49" s="8"/>
      <c r="AM49" s="8"/>
      <c r="AN49" s="8"/>
      <c r="AQ49" s="8"/>
      <c r="AS49" s="8"/>
      <c r="AT49" s="8"/>
      <c r="AV49" s="8">
        <v>0.5</v>
      </c>
      <c r="AW49" s="9">
        <v>0</v>
      </c>
      <c r="AY49" s="9"/>
      <c r="AZ49" s="9"/>
      <c r="BA49" s="9"/>
      <c r="BB49" s="9"/>
      <c r="BC49" s="9"/>
      <c r="BD49" s="9"/>
      <c r="BE49" s="9"/>
      <c r="BF49" s="9"/>
      <c r="BG49" s="9"/>
      <c r="BH49" s="9"/>
      <c r="BI49" s="9"/>
      <c r="BJ49" s="9"/>
      <c r="BK49" s="9"/>
      <c r="BL49" s="9"/>
      <c r="BM49" s="9"/>
      <c r="BN49" s="9"/>
      <c r="BO49" s="9"/>
      <c r="BP49" s="9"/>
      <c r="BQ49" s="10">
        <v>0</v>
      </c>
      <c r="BR49" s="10">
        <v>0.5</v>
      </c>
    </row>
    <row r="50" spans="1:70" ht="18" customHeight="1" x14ac:dyDescent="0.3">
      <c r="A50" s="11">
        <f t="shared" si="2"/>
        <v>1989</v>
      </c>
      <c r="B50" s="12"/>
      <c r="C50" s="12"/>
      <c r="D50" s="12"/>
      <c r="E50" s="12"/>
      <c r="F50" s="12"/>
      <c r="G50" s="12"/>
      <c r="H50" s="12"/>
      <c r="I50" s="9"/>
      <c r="J50" s="8"/>
      <c r="K50" s="8"/>
      <c r="L50" s="8"/>
      <c r="M50" s="8"/>
      <c r="N50" s="8"/>
      <c r="O50" s="8"/>
      <c r="P50" s="8"/>
      <c r="Q50" s="8"/>
      <c r="R50" s="8"/>
      <c r="S50" s="8"/>
      <c r="U50" s="8"/>
      <c r="V50" s="8"/>
      <c r="W50" s="8"/>
      <c r="Y50" s="8"/>
      <c r="Z50" s="8"/>
      <c r="AA50" s="8"/>
      <c r="AB50" s="8"/>
      <c r="AC50" s="8"/>
      <c r="AD50" s="8"/>
      <c r="AE50" s="8"/>
      <c r="AF50" s="8"/>
      <c r="AG50" s="8"/>
      <c r="AH50" s="8"/>
      <c r="AI50" s="8"/>
      <c r="AJ50" s="8"/>
      <c r="AK50" s="8"/>
      <c r="AL50" s="8"/>
      <c r="AM50" s="8"/>
      <c r="AN50" s="8"/>
      <c r="AQ50" s="8"/>
      <c r="AS50" s="8"/>
      <c r="AT50" s="8"/>
      <c r="AV50" s="8">
        <v>0.5</v>
      </c>
      <c r="AW50" s="9">
        <v>0</v>
      </c>
      <c r="AY50" s="9"/>
      <c r="AZ50" s="9"/>
      <c r="BA50" s="9"/>
      <c r="BB50" s="9"/>
      <c r="BC50" s="9"/>
      <c r="BD50" s="9"/>
      <c r="BE50" s="9"/>
      <c r="BF50" s="9"/>
      <c r="BG50" s="9"/>
      <c r="BH50" s="9"/>
      <c r="BI50" s="9"/>
      <c r="BJ50" s="9"/>
      <c r="BK50" s="9"/>
      <c r="BL50" s="9"/>
      <c r="BM50" s="9"/>
      <c r="BN50" s="9"/>
      <c r="BO50" s="9"/>
      <c r="BP50" s="9"/>
      <c r="BQ50" s="10">
        <v>0</v>
      </c>
      <c r="BR50" s="10">
        <v>0.5</v>
      </c>
    </row>
    <row r="51" spans="1:70" ht="18" customHeight="1" x14ac:dyDescent="0.3">
      <c r="A51" s="11">
        <f t="shared" si="2"/>
        <v>1990</v>
      </c>
      <c r="B51" s="12"/>
      <c r="C51" s="12"/>
      <c r="D51" s="12"/>
      <c r="E51" s="12"/>
      <c r="F51" s="12"/>
      <c r="G51" s="12"/>
      <c r="H51" s="12"/>
      <c r="I51" s="9"/>
      <c r="J51" s="8"/>
      <c r="K51" s="8"/>
      <c r="L51" s="8"/>
      <c r="M51" s="8"/>
      <c r="N51" s="8"/>
      <c r="O51" s="8"/>
      <c r="P51" s="8"/>
      <c r="Q51" s="8"/>
      <c r="R51" s="8"/>
      <c r="S51" s="8"/>
      <c r="U51" s="8"/>
      <c r="V51" s="8"/>
      <c r="W51" s="8"/>
      <c r="Y51" s="8"/>
      <c r="Z51" s="8"/>
      <c r="AA51" s="8"/>
      <c r="AB51" s="8"/>
      <c r="AC51" s="8"/>
      <c r="AD51" s="8"/>
      <c r="AE51" s="8"/>
      <c r="AF51" s="8"/>
      <c r="AG51" s="8"/>
      <c r="AH51" s="8"/>
      <c r="AI51" s="8"/>
      <c r="AJ51" s="8"/>
      <c r="AK51" s="8"/>
      <c r="AL51" s="8"/>
      <c r="AM51" s="8"/>
      <c r="AN51" s="8"/>
      <c r="AQ51" s="8"/>
      <c r="AS51" s="8"/>
      <c r="AT51" s="8"/>
      <c r="AV51" s="8">
        <v>0.5</v>
      </c>
      <c r="AW51" s="9">
        <v>0</v>
      </c>
      <c r="AY51" s="9"/>
      <c r="AZ51" s="9"/>
      <c r="BA51" s="9"/>
      <c r="BB51" s="9"/>
      <c r="BC51" s="9"/>
      <c r="BD51" s="9"/>
      <c r="BE51" s="9"/>
      <c r="BF51" s="9"/>
      <c r="BG51" s="9"/>
      <c r="BH51" s="9"/>
      <c r="BI51" s="9"/>
      <c r="BJ51" s="9"/>
      <c r="BK51" s="9"/>
      <c r="BL51" s="9"/>
      <c r="BM51" s="9"/>
      <c r="BN51" s="9"/>
      <c r="BO51" s="9"/>
      <c r="BP51" s="9"/>
      <c r="BQ51" s="10">
        <v>0</v>
      </c>
      <c r="BR51" s="10">
        <v>0.5</v>
      </c>
    </row>
    <row r="52" spans="1:70" ht="18" customHeight="1" x14ac:dyDescent="0.3">
      <c r="A52" s="11">
        <f t="shared" si="2"/>
        <v>1991</v>
      </c>
      <c r="B52" s="12"/>
      <c r="C52" s="12"/>
      <c r="D52" s="12"/>
      <c r="E52" s="12"/>
      <c r="F52" s="12"/>
      <c r="G52" s="12"/>
      <c r="H52" s="12"/>
      <c r="I52" s="9"/>
      <c r="J52" s="8"/>
      <c r="K52" s="8"/>
      <c r="L52" s="8"/>
      <c r="M52" s="8"/>
      <c r="N52" s="8"/>
      <c r="O52" s="8"/>
      <c r="P52" s="8"/>
      <c r="Q52" s="8"/>
      <c r="R52" s="8"/>
      <c r="S52" s="8"/>
      <c r="U52" s="8"/>
      <c r="V52" s="8"/>
      <c r="W52" s="8"/>
      <c r="Y52" s="8"/>
      <c r="Z52" s="8"/>
      <c r="AA52" s="8"/>
      <c r="AB52" s="8"/>
      <c r="AC52" s="8"/>
      <c r="AD52" s="8"/>
      <c r="AE52" s="8"/>
      <c r="AF52" s="8"/>
      <c r="AG52" s="8"/>
      <c r="AH52" s="8"/>
      <c r="AI52" s="8"/>
      <c r="AJ52" s="8"/>
      <c r="AK52" s="8"/>
      <c r="AL52" s="8"/>
      <c r="AM52" s="8"/>
      <c r="AN52" s="8"/>
      <c r="AQ52" s="8"/>
      <c r="AS52" s="8"/>
      <c r="AT52" s="8"/>
      <c r="AV52" s="8">
        <v>0.5</v>
      </c>
      <c r="AW52" s="9">
        <v>0</v>
      </c>
      <c r="AY52" s="9"/>
      <c r="AZ52" s="9"/>
      <c r="BA52" s="9"/>
      <c r="BB52" s="9"/>
      <c r="BC52" s="9"/>
      <c r="BD52" s="9"/>
      <c r="BE52" s="9"/>
      <c r="BF52" s="9"/>
      <c r="BG52" s="9"/>
      <c r="BH52" s="9"/>
      <c r="BI52" s="9"/>
      <c r="BJ52" s="9"/>
      <c r="BK52" s="9"/>
      <c r="BL52" s="9"/>
      <c r="BM52" s="9"/>
      <c r="BN52" s="9"/>
      <c r="BO52" s="9"/>
      <c r="BP52" s="9"/>
      <c r="BQ52" s="10">
        <v>0</v>
      </c>
      <c r="BR52" s="10">
        <v>0.5</v>
      </c>
    </row>
    <row r="53" spans="1:70" ht="18" customHeight="1" x14ac:dyDescent="0.3">
      <c r="A53" s="11">
        <f t="shared" si="2"/>
        <v>1992</v>
      </c>
      <c r="B53" s="13">
        <v>0.34399999999999997</v>
      </c>
      <c r="C53" s="13">
        <v>0.41899999999999998</v>
      </c>
      <c r="D53" s="13">
        <v>0.17799999999999999</v>
      </c>
      <c r="E53" s="13">
        <v>1.9E-2</v>
      </c>
      <c r="F53" s="13">
        <v>0</v>
      </c>
      <c r="G53" s="13">
        <f>1-B53-C53-D53-E53-F53</f>
        <v>4.0000000000000049E-2</v>
      </c>
      <c r="H53" s="13">
        <f>B53/($B53+$C53)</f>
        <v>0.45085190039318485</v>
      </c>
      <c r="I53" s="14">
        <f>C53/($B53+$C53)</f>
        <v>0.54914809960681521</v>
      </c>
      <c r="J53" s="8">
        <f>[10]TRegsexe!J$19+[10]TRegsexe!J$28</f>
        <v>-4.0069606822605228E-2</v>
      </c>
      <c r="K53" s="8"/>
      <c r="L53" s="8"/>
      <c r="M53" s="8">
        <f>[10]TRegage1!B$19+[10]TRegage1!B$28</f>
        <v>5.5734605984127855E-2</v>
      </c>
      <c r="N53" s="8"/>
      <c r="O53" s="8"/>
      <c r="P53" s="8">
        <f>[10]TRegdiplome!B$19+[10]TRegdiplome!B$28</f>
        <v>-0.16147735853996176</v>
      </c>
      <c r="Q53" s="8">
        <f>[10]TRegdiplome!J$19+[10]TRegdiplome!J$28</f>
        <v>-0.17403725002074569</v>
      </c>
      <c r="R53" s="8">
        <f>[10]TRegdiplome!N$19+[10]TRegdiplome!N$28</f>
        <v>-7.2259248333121542E-2</v>
      </c>
      <c r="S53" s="8">
        <f>[10]TRegdiplome!R$19+[10]TRegdiplome!R$28</f>
        <v>-4.1144803902451489E-2</v>
      </c>
      <c r="U53" s="8">
        <f>[10]TRegdiplome2!B$19+[10]TRegdiplome2!B$28</f>
        <v>-6.0322372943185848E-2</v>
      </c>
      <c r="V53" s="8">
        <f>[10]TRegdiplome2!J$19+[10]TRegdiplome2!J$28</f>
        <v>-7.1651811840643592E-2</v>
      </c>
      <c r="W53" s="8">
        <f>[10]TRegdiplome2!N$19+[10]TRegdiplome2!N$28</f>
        <v>4.2020514026240414E-2</v>
      </c>
      <c r="Y53" s="8"/>
      <c r="Z53" s="8">
        <f>[10]TRegtop10e!B$19+[10]TRegtop10e!B$28</f>
        <v>-7.8612176515548346E-2</v>
      </c>
      <c r="AA53" s="8">
        <f>[10]TRegtop10e!J$19+[10]TRegtop10e!J$28</f>
        <v>-8.9683275187595654E-2</v>
      </c>
      <c r="AB53" s="8">
        <f>[10]TRegtop10e!N$19+[10]TRegtop10e!N$28</f>
        <v>2.0071415425251121E-2</v>
      </c>
      <c r="AC53" s="8"/>
      <c r="AD53" s="8"/>
      <c r="AE53" s="8">
        <f>[10]TRegtop10y!B$19+[10]TRegtop10y!B$28</f>
        <v>-0.2599242868489417</v>
      </c>
      <c r="AF53" s="8">
        <f>[10]TRegtop10y!J$19+[10]TRegtop10y!J$28</f>
        <v>-0.27690980980105578</v>
      </c>
      <c r="AG53" s="8">
        <f>[10]TRegtop10y!N$19+[10]TRegtop10y!N$28</f>
        <v>-0.21938608425570832</v>
      </c>
      <c r="AH53" s="8">
        <f>[10]TRegtop10y!R$19+[10]TRegtop10y!R$28</f>
        <v>-0.10433643257372154</v>
      </c>
      <c r="AI53" s="8"/>
      <c r="AJ53" s="8">
        <f>[10]TRegowner!B$19+[10]TRegowner!B$28</f>
        <v>-0.31707498082794505</v>
      </c>
      <c r="AK53" s="8">
        <f>[10]TRegowner!J$19+[10]TRegowner!J$28</f>
        <v>-0.32737923806210428</v>
      </c>
      <c r="AL53" s="8">
        <f>[10]TRegowner!N$19+[10]TRegowner!N$28</f>
        <v>-0.27603478837650802</v>
      </c>
      <c r="AM53" s="8">
        <f>[10]TRegowner!R$19+[10]TRegowner!R$28</f>
        <v>-0.20868450127872396</v>
      </c>
      <c r="AN53" s="8"/>
      <c r="AQ53" s="8"/>
      <c r="AS53" s="8"/>
      <c r="AT53" s="8"/>
      <c r="AV53" s="8">
        <v>0.5</v>
      </c>
      <c r="AW53" s="9">
        <v>0</v>
      </c>
      <c r="AY53" s="9"/>
      <c r="AZ53" s="9"/>
      <c r="BA53" s="9"/>
      <c r="BB53" s="9"/>
      <c r="BC53" s="9"/>
      <c r="BD53" s="9"/>
      <c r="BE53" s="9"/>
      <c r="BF53" s="9"/>
      <c r="BG53" s="9"/>
      <c r="BH53" s="9"/>
      <c r="BI53" s="9"/>
      <c r="BJ53" s="9"/>
      <c r="BK53" s="9"/>
      <c r="BL53" s="9"/>
      <c r="BM53" s="9"/>
      <c r="BN53" s="9"/>
      <c r="BO53" s="9"/>
      <c r="BP53" s="9"/>
      <c r="BQ53" s="10">
        <v>0</v>
      </c>
      <c r="BR53" s="10">
        <v>0.5</v>
      </c>
    </row>
    <row r="54" spans="1:70" ht="18" customHeight="1" x14ac:dyDescent="0.3">
      <c r="A54" s="11">
        <f t="shared" si="2"/>
        <v>1993</v>
      </c>
      <c r="B54" s="12"/>
      <c r="C54" s="12"/>
      <c r="D54" s="12"/>
      <c r="E54" s="12"/>
      <c r="F54" s="12"/>
      <c r="G54" s="12"/>
      <c r="H54" s="12"/>
      <c r="I54" s="9"/>
      <c r="J54" s="8"/>
      <c r="K54" s="8"/>
      <c r="L54" s="8"/>
      <c r="M54" s="8"/>
      <c r="N54" s="8"/>
      <c r="O54" s="8"/>
      <c r="P54" s="8"/>
      <c r="Q54" s="8"/>
      <c r="R54" s="8"/>
      <c r="S54" s="8"/>
      <c r="U54" s="8"/>
      <c r="V54" s="8"/>
      <c r="W54" s="8"/>
      <c r="Y54" s="8"/>
      <c r="Z54" s="8"/>
      <c r="AA54" s="8"/>
      <c r="AB54" s="8"/>
      <c r="AC54" s="8"/>
      <c r="AD54" s="8"/>
      <c r="AE54" s="8"/>
      <c r="AF54" s="8"/>
      <c r="AG54" s="8"/>
      <c r="AH54" s="8"/>
      <c r="AI54" s="8"/>
      <c r="AJ54" s="8"/>
      <c r="AK54" s="8"/>
      <c r="AL54" s="8"/>
      <c r="AM54" s="8"/>
      <c r="AN54" s="8"/>
      <c r="AQ54" s="8"/>
      <c r="AS54" s="8"/>
      <c r="AT54" s="8"/>
      <c r="AV54" s="8">
        <v>0.5</v>
      </c>
      <c r="AW54" s="9">
        <v>0</v>
      </c>
      <c r="AY54" s="9"/>
      <c r="AZ54" s="9"/>
      <c r="BA54" s="9"/>
      <c r="BB54" s="9"/>
      <c r="BC54" s="9"/>
      <c r="BD54" s="9"/>
      <c r="BE54" s="9"/>
      <c r="BF54" s="9"/>
      <c r="BG54" s="9"/>
      <c r="BH54" s="9"/>
      <c r="BI54" s="9"/>
      <c r="BJ54" s="9"/>
      <c r="BK54" s="9"/>
      <c r="BL54" s="9"/>
      <c r="BM54" s="9"/>
      <c r="BN54" s="9"/>
      <c r="BO54" s="9"/>
      <c r="BP54" s="9"/>
      <c r="BQ54" s="10">
        <v>0</v>
      </c>
      <c r="BR54" s="10">
        <v>0.5</v>
      </c>
    </row>
    <row r="55" spans="1:70" ht="18" customHeight="1" x14ac:dyDescent="0.3">
      <c r="A55" s="11">
        <f t="shared" si="2"/>
        <v>1994</v>
      </c>
      <c r="B55" s="12"/>
      <c r="C55" s="12"/>
      <c r="D55" s="12"/>
      <c r="E55" s="12"/>
      <c r="F55" s="12"/>
      <c r="G55" s="12"/>
      <c r="H55" s="12"/>
      <c r="I55" s="9"/>
      <c r="J55" s="8"/>
      <c r="K55" s="8"/>
      <c r="L55" s="8"/>
      <c r="M55" s="8"/>
      <c r="N55" s="8"/>
      <c r="O55" s="8"/>
      <c r="P55" s="8"/>
      <c r="Q55" s="8"/>
      <c r="R55" s="8"/>
      <c r="S55" s="8"/>
      <c r="U55" s="8"/>
      <c r="V55" s="8"/>
      <c r="W55" s="8"/>
      <c r="Y55" s="8"/>
      <c r="Z55" s="8"/>
      <c r="AA55" s="8"/>
      <c r="AB55" s="8"/>
      <c r="AC55" s="8"/>
      <c r="AD55" s="8"/>
      <c r="AE55" s="8"/>
      <c r="AF55" s="8"/>
      <c r="AG55" s="8"/>
      <c r="AH55" s="8"/>
      <c r="AI55" s="8"/>
      <c r="AJ55" s="8"/>
      <c r="AK55" s="8"/>
      <c r="AL55" s="8"/>
      <c r="AM55" s="8"/>
      <c r="AN55" s="8"/>
      <c r="AQ55" s="8"/>
      <c r="AS55" s="8"/>
      <c r="AT55" s="8"/>
      <c r="AV55" s="8">
        <v>0.5</v>
      </c>
      <c r="AW55" s="9">
        <v>0</v>
      </c>
      <c r="AY55" s="9"/>
      <c r="AZ55" s="9"/>
      <c r="BA55" s="9"/>
      <c r="BB55" s="9"/>
      <c r="BC55" s="9"/>
      <c r="BD55" s="9"/>
      <c r="BE55" s="9"/>
      <c r="BF55" s="9"/>
      <c r="BG55" s="9"/>
      <c r="BH55" s="9"/>
      <c r="BI55" s="9"/>
      <c r="BJ55" s="9"/>
      <c r="BK55" s="9"/>
      <c r="BL55" s="9"/>
      <c r="BM55" s="9"/>
      <c r="BN55" s="9"/>
      <c r="BO55" s="9"/>
      <c r="BP55" s="9"/>
      <c r="BQ55" s="10">
        <v>0</v>
      </c>
      <c r="BR55" s="10">
        <v>0.5</v>
      </c>
    </row>
    <row r="56" spans="1:70" ht="18" customHeight="1" x14ac:dyDescent="0.3">
      <c r="A56" s="11">
        <f t="shared" si="2"/>
        <v>1995</v>
      </c>
      <c r="B56" s="12"/>
      <c r="C56" s="12"/>
      <c r="D56" s="12"/>
      <c r="E56" s="12"/>
      <c r="F56" s="12"/>
      <c r="G56" s="12"/>
      <c r="H56" s="12"/>
      <c r="I56" s="9"/>
      <c r="J56" s="8"/>
      <c r="K56" s="8"/>
      <c r="L56" s="8"/>
      <c r="M56" s="8"/>
      <c r="N56" s="8"/>
      <c r="O56" s="8"/>
      <c r="P56" s="8"/>
      <c r="Q56" s="8"/>
      <c r="R56" s="8"/>
      <c r="S56" s="8"/>
      <c r="U56" s="8"/>
      <c r="V56" s="8"/>
      <c r="W56" s="8"/>
      <c r="Y56" s="8"/>
      <c r="Z56" s="8"/>
      <c r="AA56" s="8"/>
      <c r="AB56" s="8"/>
      <c r="AC56" s="8"/>
      <c r="AD56" s="8"/>
      <c r="AE56" s="8"/>
      <c r="AF56" s="8"/>
      <c r="AG56" s="8"/>
      <c r="AH56" s="8"/>
      <c r="AI56" s="8"/>
      <c r="AJ56" s="8"/>
      <c r="AK56" s="8"/>
      <c r="AL56" s="8"/>
      <c r="AM56" s="8"/>
      <c r="AN56" s="8"/>
      <c r="AQ56" s="8"/>
      <c r="AS56" s="8"/>
      <c r="AT56" s="8"/>
      <c r="AV56" s="8">
        <v>0.5</v>
      </c>
      <c r="AW56" s="9">
        <v>0</v>
      </c>
      <c r="AY56" s="9"/>
      <c r="AZ56" s="9"/>
      <c r="BA56" s="9"/>
      <c r="BB56" s="9"/>
      <c r="BC56" s="9"/>
      <c r="BD56" s="9"/>
      <c r="BE56" s="9"/>
      <c r="BF56" s="9"/>
      <c r="BG56" s="9"/>
      <c r="BH56" s="9"/>
      <c r="BI56" s="9"/>
      <c r="BJ56" s="9"/>
      <c r="BK56" s="9"/>
      <c r="BL56" s="9"/>
      <c r="BM56" s="9"/>
      <c r="BN56" s="9"/>
      <c r="BO56" s="9"/>
      <c r="BP56" s="9"/>
      <c r="BQ56" s="10">
        <v>0</v>
      </c>
      <c r="BR56" s="10">
        <v>0.5</v>
      </c>
    </row>
    <row r="57" spans="1:70" ht="18" customHeight="1" x14ac:dyDescent="0.3">
      <c r="A57" s="11">
        <f t="shared" si="2"/>
        <v>1996</v>
      </c>
      <c r="B57" s="12"/>
      <c r="C57" s="12"/>
      <c r="D57" s="12"/>
      <c r="E57" s="12"/>
      <c r="F57" s="12"/>
      <c r="G57" s="12"/>
      <c r="H57" s="12"/>
      <c r="I57" s="9"/>
      <c r="J57" s="8"/>
      <c r="K57" s="8"/>
      <c r="L57" s="8"/>
      <c r="M57" s="8"/>
      <c r="N57" s="8"/>
      <c r="O57" s="8"/>
      <c r="P57" s="8"/>
      <c r="Q57" s="8"/>
      <c r="R57" s="8"/>
      <c r="S57" s="8"/>
      <c r="U57" s="8"/>
      <c r="V57" s="8"/>
      <c r="W57" s="8"/>
      <c r="Y57" s="8"/>
      <c r="Z57" s="8"/>
      <c r="AA57" s="8"/>
      <c r="AB57" s="8"/>
      <c r="AC57" s="8"/>
      <c r="AD57" s="8"/>
      <c r="AE57" s="8"/>
      <c r="AF57" s="8"/>
      <c r="AG57" s="8"/>
      <c r="AH57" s="8"/>
      <c r="AI57" s="8"/>
      <c r="AJ57" s="8"/>
      <c r="AK57" s="8"/>
      <c r="AL57" s="8"/>
      <c r="AM57" s="8"/>
      <c r="AN57" s="8"/>
      <c r="AQ57" s="8"/>
      <c r="AS57" s="8"/>
      <c r="AT57" s="8"/>
      <c r="AV57" s="8">
        <v>0.5</v>
      </c>
      <c r="AW57" s="9">
        <v>0</v>
      </c>
      <c r="AY57" s="9"/>
      <c r="AZ57" s="9"/>
      <c r="BA57" s="9"/>
      <c r="BB57" s="9"/>
      <c r="BC57" s="9"/>
      <c r="BD57" s="9"/>
      <c r="BE57" s="9"/>
      <c r="BF57" s="9"/>
      <c r="BG57" s="9"/>
      <c r="BH57" s="9"/>
      <c r="BI57" s="9"/>
      <c r="BJ57" s="9"/>
      <c r="BK57" s="9"/>
      <c r="BL57" s="9"/>
      <c r="BM57" s="9"/>
      <c r="BN57" s="9"/>
      <c r="BO57" s="9"/>
      <c r="BP57" s="9"/>
      <c r="BQ57" s="10">
        <v>0</v>
      </c>
      <c r="BR57" s="10">
        <v>0.5</v>
      </c>
    </row>
    <row r="58" spans="1:70" ht="18" customHeight="1" x14ac:dyDescent="0.3">
      <c r="A58" s="11">
        <f t="shared" si="2"/>
        <v>1997</v>
      </c>
      <c r="B58" s="13">
        <v>0.432</v>
      </c>
      <c r="C58" s="13">
        <v>0.307</v>
      </c>
      <c r="D58" s="13">
        <v>0.16800000000000001</v>
      </c>
      <c r="E58" s="13">
        <v>0.02</v>
      </c>
      <c r="F58" s="13">
        <v>3.0000000000000001E-3</v>
      </c>
      <c r="G58" s="13">
        <f>1-B58-C58-D58-E58-F58</f>
        <v>7.0000000000000048E-2</v>
      </c>
      <c r="H58" s="13">
        <f>B58/($B58+$C58)</f>
        <v>0.58457374830852504</v>
      </c>
      <c r="I58" s="14">
        <f>C58/($B58+$C58)</f>
        <v>0.41542625169147496</v>
      </c>
      <c r="J58" s="8">
        <f>[10]TRegsexe!J$19+[10]TRegsexe!J$29</f>
        <v>-3.2485241837823031E-2</v>
      </c>
      <c r="K58" s="8"/>
      <c r="L58" s="8"/>
      <c r="M58" s="8">
        <f>[10]TRegage1!B$19+[10]TRegage1!B$29</f>
        <v>0.11909385894910682</v>
      </c>
      <c r="N58" s="8"/>
      <c r="O58" s="8"/>
      <c r="P58" s="8">
        <f>[10]TRegdiplome!B$19+[10]TRegdiplome!B$29</f>
        <v>-0.10271699389794763</v>
      </c>
      <c r="Q58" s="8">
        <f>[10]TRegdiplome!J$19+[10]TRegdiplome!J$29</f>
        <v>-0.1267134194627576</v>
      </c>
      <c r="R58" s="8">
        <f>[10]TRegdiplome!N$19+[10]TRegdiplome!N$29</f>
        <v>-6.4229360743714797E-2</v>
      </c>
      <c r="S58" s="8">
        <f>[10]TRegdiplome!R$19+[10]TRegdiplome!R$29</f>
        <v>-1.7536214102735648E-2</v>
      </c>
      <c r="U58" s="8">
        <f>[10]TRegdiplome2!B$19+[10]TRegdiplome2!B$29</f>
        <v>-2.9113419329654687E-2</v>
      </c>
      <c r="V58" s="8">
        <f>[10]TRegdiplome2!J$19+[10]TRegdiplome2!J$29</f>
        <v>-5.948050529156295E-2</v>
      </c>
      <c r="W58" s="8">
        <f>[10]TRegdiplome2!N$19+[10]TRegdiplome2!N$29</f>
        <v>9.3603093956503639E-3</v>
      </c>
      <c r="Y58" s="8"/>
      <c r="Z58" s="8">
        <f>[10]TRegtop10e!B$19+[10]TRegtop10e!B$29</f>
        <v>-2.4493541625568424E-2</v>
      </c>
      <c r="AA58" s="8">
        <f>[10]TRegtop10e!J$19+[10]TRegtop10e!J$29</f>
        <v>-5.317326813706473E-2</v>
      </c>
      <c r="AB58" s="8">
        <f>[10]TRegtop10e!N$19+[10]TRegtop10e!N$29</f>
        <v>1.1634987214227219E-2</v>
      </c>
      <c r="AC58" s="8"/>
      <c r="AD58" s="8"/>
      <c r="AE58" s="8">
        <f>[10]TRegtop10y!B$19+[10]TRegtop10y!B$29</f>
        <v>-0.21361257982485082</v>
      </c>
      <c r="AF58" s="8">
        <f>[10]TRegtop10y!J$19+[10]TRegtop10y!J$29</f>
        <v>-0.2419685802509205</v>
      </c>
      <c r="AG58" s="8">
        <f>[10]TRegtop10y!N$19+[10]TRegtop10y!N$29</f>
        <v>-0.21729761700357492</v>
      </c>
      <c r="AH58" s="8">
        <f>[10]TRegtop10y!R$19+[10]TRegtop10y!R$29</f>
        <v>-0.15249411283746053</v>
      </c>
      <c r="AI58" s="8"/>
      <c r="AJ58" s="8">
        <f>[10]TRegowner!B$19+[10]TRegowner!B$29</f>
        <v>-0.24587347223686168</v>
      </c>
      <c r="AK58" s="8">
        <f>[10]TRegowner!J$19+[10]TRegowner!J$29</f>
        <v>-0.24657668353430895</v>
      </c>
      <c r="AL58" s="8">
        <f>[10]TRegowner!N$19+[10]TRegowner!N$29</f>
        <v>-0.2005983922564995</v>
      </c>
      <c r="AM58" s="24">
        <f>[10]TRegowner!R$19+[10]TRegowner!R$29-0.04</f>
        <v>-0.18896445882517518</v>
      </c>
      <c r="AN58" s="8"/>
      <c r="AQ58" s="8"/>
      <c r="AS58" s="8"/>
      <c r="AT58" s="8"/>
      <c r="AV58" s="8">
        <v>0.5</v>
      </c>
      <c r="AW58" s="9">
        <v>0</v>
      </c>
      <c r="AY58" s="9"/>
      <c r="AZ58" s="9"/>
      <c r="BA58" s="9"/>
      <c r="BB58" s="9"/>
      <c r="BC58" s="9"/>
      <c r="BD58" s="9"/>
      <c r="BE58" s="9"/>
      <c r="BF58" s="9"/>
      <c r="BG58" s="9"/>
      <c r="BH58" s="9"/>
      <c r="BI58" s="9"/>
      <c r="BJ58" s="9"/>
      <c r="BK58" s="9"/>
      <c r="BL58" s="9"/>
      <c r="BM58" s="9"/>
      <c r="BN58" s="9"/>
      <c r="BO58" s="9"/>
      <c r="BP58" s="9"/>
      <c r="BQ58" s="10">
        <v>0</v>
      </c>
      <c r="BR58" s="10">
        <v>0.5</v>
      </c>
    </row>
    <row r="59" spans="1:70" ht="18" customHeight="1" x14ac:dyDescent="0.3">
      <c r="A59" s="11">
        <f t="shared" si="2"/>
        <v>1998</v>
      </c>
      <c r="B59" s="12"/>
      <c r="C59" s="12"/>
      <c r="D59" s="12"/>
      <c r="E59" s="12"/>
      <c r="F59" s="12"/>
      <c r="G59" s="12"/>
      <c r="H59" s="12"/>
      <c r="I59" s="9"/>
      <c r="J59" s="8"/>
      <c r="K59" s="8"/>
      <c r="L59" s="8"/>
      <c r="M59" s="8"/>
      <c r="N59" s="8"/>
      <c r="O59" s="8"/>
      <c r="P59" s="8"/>
      <c r="Q59" s="8"/>
      <c r="R59" s="8"/>
      <c r="S59" s="8"/>
      <c r="U59" s="8"/>
      <c r="V59" s="8"/>
      <c r="W59" s="8"/>
      <c r="Y59" s="8"/>
      <c r="Z59" s="8"/>
      <c r="AA59" s="8"/>
      <c r="AB59" s="8"/>
      <c r="AC59" s="8"/>
      <c r="AD59" s="8"/>
      <c r="AE59" s="8"/>
      <c r="AF59" s="8"/>
      <c r="AG59" s="8"/>
      <c r="AH59" s="8"/>
      <c r="AI59" s="8"/>
      <c r="AJ59" s="8"/>
      <c r="AK59" s="8"/>
      <c r="AL59" s="8"/>
      <c r="AM59" s="8"/>
      <c r="AN59" s="8"/>
      <c r="AQ59" s="8"/>
      <c r="AS59" s="8"/>
      <c r="AT59" s="8"/>
      <c r="AV59" s="8">
        <v>0.5</v>
      </c>
      <c r="AW59" s="9">
        <v>0</v>
      </c>
      <c r="AY59" s="9"/>
      <c r="AZ59" s="9"/>
      <c r="BA59" s="9"/>
      <c r="BB59" s="9"/>
      <c r="BC59" s="9"/>
      <c r="BD59" s="9"/>
      <c r="BE59" s="9"/>
      <c r="BF59" s="9"/>
      <c r="BG59" s="9"/>
      <c r="BH59" s="9"/>
      <c r="BI59" s="9"/>
      <c r="BJ59" s="9"/>
      <c r="BK59" s="9"/>
      <c r="BL59" s="9"/>
      <c r="BM59" s="9"/>
      <c r="BN59" s="9"/>
      <c r="BO59" s="9"/>
      <c r="BP59" s="9"/>
      <c r="BQ59" s="10">
        <v>0</v>
      </c>
      <c r="BR59" s="10">
        <v>0.5</v>
      </c>
    </row>
    <row r="60" spans="1:70" ht="18" customHeight="1" x14ac:dyDescent="0.3">
      <c r="A60" s="11">
        <f t="shared" si="2"/>
        <v>1999</v>
      </c>
      <c r="B60" s="12"/>
      <c r="C60" s="12"/>
      <c r="D60" s="12"/>
      <c r="E60" s="12"/>
      <c r="F60" s="12"/>
      <c r="G60" s="12"/>
      <c r="H60" s="12"/>
      <c r="I60" s="9"/>
      <c r="J60" s="8"/>
      <c r="K60" s="8"/>
      <c r="L60" s="8"/>
      <c r="M60" s="8"/>
      <c r="N60" s="8"/>
      <c r="O60" s="8"/>
      <c r="P60" s="8"/>
      <c r="Q60" s="8"/>
      <c r="R60" s="8"/>
      <c r="S60" s="8"/>
      <c r="U60" s="8"/>
      <c r="V60" s="8"/>
      <c r="W60" s="8"/>
      <c r="Y60" s="8"/>
      <c r="Z60" s="8"/>
      <c r="AA60" s="8"/>
      <c r="AB60" s="8"/>
      <c r="AC60" s="8"/>
      <c r="AD60" s="8"/>
      <c r="AE60" s="8"/>
      <c r="AF60" s="8"/>
      <c r="AG60" s="8"/>
      <c r="AH60" s="8"/>
      <c r="AI60" s="8"/>
      <c r="AJ60" s="8"/>
      <c r="AK60" s="8"/>
      <c r="AL60" s="8"/>
      <c r="AM60" s="8"/>
      <c r="AN60" s="8"/>
      <c r="AQ60" s="8"/>
      <c r="AS60" s="8"/>
      <c r="AT60" s="8"/>
      <c r="AV60" s="8">
        <v>0.5</v>
      </c>
      <c r="AW60" s="9">
        <v>0</v>
      </c>
      <c r="AY60" s="9"/>
      <c r="AZ60" s="9"/>
      <c r="BA60" s="9"/>
      <c r="BB60" s="9"/>
      <c r="BC60" s="9"/>
      <c r="BD60" s="9"/>
      <c r="BE60" s="9"/>
      <c r="BF60" s="9"/>
      <c r="BG60" s="9"/>
      <c r="BH60" s="9"/>
      <c r="BI60" s="9"/>
      <c r="BJ60" s="9"/>
      <c r="BK60" s="9"/>
      <c r="BL60" s="9"/>
      <c r="BM60" s="9"/>
      <c r="BN60" s="9"/>
      <c r="BO60" s="9"/>
      <c r="BP60" s="9"/>
      <c r="BQ60" s="10">
        <v>0</v>
      </c>
      <c r="BR60" s="10">
        <v>0.5</v>
      </c>
    </row>
    <row r="61" spans="1:70" ht="18" customHeight="1" x14ac:dyDescent="0.3">
      <c r="A61" s="11">
        <f t="shared" si="2"/>
        <v>2000</v>
      </c>
      <c r="B61" s="12"/>
      <c r="C61" s="12"/>
      <c r="D61" s="12"/>
      <c r="E61" s="12"/>
      <c r="F61" s="12"/>
      <c r="G61" s="12"/>
      <c r="H61" s="12"/>
      <c r="I61" s="9"/>
      <c r="J61" s="8"/>
      <c r="K61" s="8"/>
      <c r="L61" s="8"/>
      <c r="M61" s="8"/>
      <c r="N61" s="8"/>
      <c r="O61" s="8"/>
      <c r="P61" s="8"/>
      <c r="Q61" s="8"/>
      <c r="R61" s="8"/>
      <c r="S61" s="8"/>
      <c r="U61" s="8"/>
      <c r="V61" s="8"/>
      <c r="W61" s="8"/>
      <c r="Y61" s="8"/>
      <c r="Z61" s="8"/>
      <c r="AA61" s="8"/>
      <c r="AB61" s="8"/>
      <c r="AC61" s="8"/>
      <c r="AD61" s="8"/>
      <c r="AE61" s="8"/>
      <c r="AF61" s="8"/>
      <c r="AG61" s="8"/>
      <c r="AH61" s="8"/>
      <c r="AI61" s="8"/>
      <c r="AJ61" s="8"/>
      <c r="AK61" s="8"/>
      <c r="AL61" s="8"/>
      <c r="AM61" s="8"/>
      <c r="AN61" s="8"/>
      <c r="AQ61" s="8"/>
      <c r="AS61" s="8"/>
      <c r="AT61" s="8"/>
      <c r="AV61" s="8">
        <v>0.5</v>
      </c>
      <c r="AW61" s="9">
        <v>0</v>
      </c>
      <c r="AY61" s="9"/>
      <c r="AZ61" s="9"/>
      <c r="BA61" s="9"/>
      <c r="BB61" s="9"/>
      <c r="BC61" s="9"/>
      <c r="BD61" s="9"/>
      <c r="BE61" s="9"/>
      <c r="BF61" s="9"/>
      <c r="BG61" s="9"/>
      <c r="BH61" s="9"/>
      <c r="BI61" s="9"/>
      <c r="BJ61" s="9"/>
      <c r="BK61" s="9"/>
      <c r="BL61" s="9"/>
      <c r="BM61" s="9"/>
      <c r="BN61" s="9"/>
      <c r="BO61" s="9"/>
      <c r="BP61" s="9"/>
      <c r="BQ61" s="10">
        <v>0</v>
      </c>
      <c r="BR61" s="10">
        <v>0.5</v>
      </c>
    </row>
    <row r="62" spans="1:70" ht="18" customHeight="1" x14ac:dyDescent="0.3">
      <c r="A62" s="11">
        <f t="shared" si="2"/>
        <v>2001</v>
      </c>
      <c r="B62" s="13">
        <v>0.40699999999999997</v>
      </c>
      <c r="C62" s="13">
        <v>0.317</v>
      </c>
      <c r="D62" s="13">
        <v>0.183</v>
      </c>
      <c r="E62" s="13">
        <v>1.7999999999999999E-2</v>
      </c>
      <c r="F62" s="13">
        <v>1.4999999999999999E-2</v>
      </c>
      <c r="G62" s="13">
        <f>1-B62-C62-D62-E62-F62</f>
        <v>5.999999999999997E-2</v>
      </c>
      <c r="H62" s="13">
        <f>B62/($B62+$C62)</f>
        <v>0.56215469613259672</v>
      </c>
      <c r="I62" s="14">
        <f>C62/($B62+$C62)</f>
        <v>0.43784530386740333</v>
      </c>
      <c r="J62" s="8">
        <f>[10]TRegsexe!J$19+[10]TRegsexe!J$30</f>
        <v>-2.0731586020023771E-2</v>
      </c>
      <c r="K62" s="8"/>
      <c r="L62" s="8"/>
      <c r="M62" s="8">
        <f>[10]TRegage1!B$19+[10]TRegage1!B$30</f>
        <v>0.16257895560551422</v>
      </c>
      <c r="N62" s="8"/>
      <c r="O62" s="8"/>
      <c r="P62" s="8">
        <f>[10]TRegdiplome!B$19+[10]TRegdiplome!B$30</f>
        <v>-6.9720722466697457E-2</v>
      </c>
      <c r="Q62" s="8">
        <f>[10]TRegdiplome!J$19+[10]TRegdiplome!J$30</f>
        <v>-0.10581022584960914</v>
      </c>
      <c r="R62" s="8">
        <f>[10]TRegdiplome!N$19+[10]TRegdiplome!N$30</f>
        <v>-5.0337010994723444E-2</v>
      </c>
      <c r="S62" s="8">
        <f>[10]TRegdiplome!R$19+[10]TRegdiplome!R$30</f>
        <v>-5.8503340584119823E-3</v>
      </c>
      <c r="U62" s="8">
        <f>[10]TRegdiplome2!B$19+[10]TRegdiplome2!B$30</f>
        <v>-2.5180544963160759E-2</v>
      </c>
      <c r="V62" s="8">
        <f>[10]TRegdiplome2!J$19+[10]TRegdiplome2!J$30</f>
        <v>-6.6854385260196936E-2</v>
      </c>
      <c r="W62" s="8">
        <f>[10]TRegdiplome2!N$19+[10]TRegdiplome2!N$30</f>
        <v>8.4569438687790224E-3</v>
      </c>
      <c r="Y62" s="8"/>
      <c r="Z62" s="8">
        <f>[10]TRegtop10e!B$19+[10]TRegtop10e!B$30</f>
        <v>-1.043380429853126E-2</v>
      </c>
      <c r="AA62" s="8">
        <f>[10]TRegtop10e!J$19+[10]TRegtop10e!J$30</f>
        <v>-4.9669392297902099E-2</v>
      </c>
      <c r="AB62" s="8">
        <f>[10]TRegtop10e!N$19+[10]TRegtop10e!N$30</f>
        <v>2.6986494911956649E-2</v>
      </c>
      <c r="AC62" s="8"/>
      <c r="AD62" s="8"/>
      <c r="AE62" s="8">
        <f>[10]TRegtop10y!B$19+[10]TRegtop10y!B$30</f>
        <v>-0.15219205832768179</v>
      </c>
      <c r="AF62" s="8">
        <f>[10]TRegtop10y!J$19+[10]TRegtop10y!J$30</f>
        <v>-0.19595328600787509</v>
      </c>
      <c r="AG62" s="8">
        <f>[10]TRegtop10y!N$19+[10]TRegtop10y!N$30</f>
        <v>-0.17508735754063776</v>
      </c>
      <c r="AH62" s="8">
        <f>[10]TRegtop10y!R$19+[10]TRegtop10y!R$30</f>
        <v>-0.1304554841431885</v>
      </c>
      <c r="AI62" s="8"/>
      <c r="AJ62" s="8">
        <f>[10]TRegowner!B$19+[10]TRegowner!B$30</f>
        <v>-0.35501381126098747</v>
      </c>
      <c r="AK62" s="8">
        <f>[10]TRegowner!J$19+[10]TRegowner!J$30</f>
        <v>-0.34488766273966215</v>
      </c>
      <c r="AL62" s="8">
        <f>[10]TRegowner!N$19+[10]TRegowner!N$30</f>
        <v>-0.3056253763348275</v>
      </c>
      <c r="AM62" s="8">
        <f>[10]TRegowner!R$19+[10]TRegowner!R$30</f>
        <v>-0.25925491522299576</v>
      </c>
      <c r="AN62" s="8"/>
      <c r="AQ62" s="8"/>
      <c r="AS62" s="8"/>
      <c r="AT62" s="8"/>
      <c r="AV62" s="8">
        <v>0.5</v>
      </c>
      <c r="AW62" s="9">
        <v>0</v>
      </c>
      <c r="AY62" s="9"/>
      <c r="AZ62" s="9"/>
      <c r="BA62" s="9"/>
      <c r="BB62" s="9"/>
      <c r="BC62" s="9"/>
      <c r="BD62" s="9"/>
      <c r="BE62" s="9"/>
      <c r="BF62" s="9"/>
      <c r="BG62" s="9"/>
      <c r="BH62" s="9"/>
      <c r="BI62" s="9"/>
      <c r="BJ62" s="9"/>
      <c r="BK62" s="9"/>
      <c r="BL62" s="9"/>
      <c r="BM62" s="9"/>
      <c r="BN62" s="9"/>
      <c r="BO62" s="9"/>
      <c r="BP62" s="9"/>
      <c r="BQ62" s="10">
        <v>0</v>
      </c>
      <c r="BR62" s="10">
        <v>0.5</v>
      </c>
    </row>
    <row r="63" spans="1:70" ht="18" customHeight="1" x14ac:dyDescent="0.3">
      <c r="A63" s="11">
        <f t="shared" si="2"/>
        <v>2002</v>
      </c>
      <c r="B63" s="12"/>
      <c r="C63" s="12"/>
      <c r="D63" s="12"/>
      <c r="E63" s="12"/>
      <c r="F63" s="12"/>
      <c r="G63" s="12"/>
      <c r="H63" s="12"/>
      <c r="I63" s="9"/>
      <c r="J63" s="8"/>
      <c r="K63" s="8"/>
      <c r="L63" s="8"/>
      <c r="M63" s="8"/>
      <c r="N63" s="8"/>
      <c r="O63" s="8"/>
      <c r="P63" s="8"/>
      <c r="Q63" s="8"/>
      <c r="R63" s="8"/>
      <c r="S63" s="8"/>
      <c r="U63" s="8"/>
      <c r="V63" s="8"/>
      <c r="W63" s="8"/>
      <c r="Y63" s="8"/>
      <c r="Z63" s="8"/>
      <c r="AA63" s="8"/>
      <c r="AB63" s="8"/>
      <c r="AC63" s="8"/>
      <c r="AD63" s="8"/>
      <c r="AE63" s="8"/>
      <c r="AF63" s="8"/>
      <c r="AG63" s="8"/>
      <c r="AH63" s="8"/>
      <c r="AI63" s="8"/>
      <c r="AJ63" s="8"/>
      <c r="AK63" s="8"/>
      <c r="AL63" s="8"/>
      <c r="AM63" s="8"/>
      <c r="AN63" s="8"/>
      <c r="AQ63" s="8"/>
      <c r="AS63" s="8"/>
      <c r="AT63" s="8"/>
      <c r="AV63" s="8">
        <v>0.5</v>
      </c>
      <c r="AW63" s="9">
        <v>0</v>
      </c>
      <c r="AY63" s="9"/>
      <c r="AZ63" s="9"/>
      <c r="BA63" s="9"/>
      <c r="BB63" s="9"/>
      <c r="BC63" s="9"/>
      <c r="BD63" s="9"/>
      <c r="BE63" s="9"/>
      <c r="BF63" s="9"/>
      <c r="BG63" s="9"/>
      <c r="BH63" s="9"/>
      <c r="BI63" s="9"/>
      <c r="BJ63" s="9"/>
      <c r="BK63" s="9"/>
      <c r="BL63" s="9"/>
      <c r="BM63" s="9"/>
      <c r="BN63" s="9"/>
      <c r="BO63" s="9"/>
      <c r="BP63" s="9"/>
      <c r="BQ63" s="10">
        <v>0</v>
      </c>
      <c r="BR63" s="10">
        <v>0.5</v>
      </c>
    </row>
    <row r="64" spans="1:70" ht="18" customHeight="1" x14ac:dyDescent="0.3">
      <c r="A64" s="11">
        <f t="shared" si="2"/>
        <v>2003</v>
      </c>
      <c r="B64" s="12"/>
      <c r="C64" s="12"/>
      <c r="D64" s="12"/>
      <c r="E64" s="12"/>
      <c r="F64" s="12"/>
      <c r="G64" s="12"/>
      <c r="H64" s="12"/>
      <c r="I64" s="9"/>
      <c r="J64" s="8"/>
      <c r="K64" s="8"/>
      <c r="L64" s="8"/>
      <c r="M64" s="8"/>
      <c r="N64" s="8"/>
      <c r="O64" s="8"/>
      <c r="P64" s="8"/>
      <c r="Q64" s="8"/>
      <c r="R64" s="8"/>
      <c r="S64" s="8"/>
      <c r="U64" s="8"/>
      <c r="V64" s="8"/>
      <c r="W64" s="8"/>
      <c r="Y64" s="8"/>
      <c r="Z64" s="8"/>
      <c r="AA64" s="8"/>
      <c r="AB64" s="8"/>
      <c r="AC64" s="8"/>
      <c r="AD64" s="8"/>
      <c r="AE64" s="8"/>
      <c r="AF64" s="8"/>
      <c r="AG64" s="8"/>
      <c r="AH64" s="8"/>
      <c r="AI64" s="8"/>
      <c r="AJ64" s="8"/>
      <c r="AK64" s="8"/>
      <c r="AL64" s="8"/>
      <c r="AM64" s="8"/>
      <c r="AN64" s="8"/>
      <c r="AQ64" s="8"/>
      <c r="AS64" s="8"/>
      <c r="AT64" s="8"/>
      <c r="AV64" s="8">
        <v>0.5</v>
      </c>
      <c r="AW64" s="9">
        <v>0</v>
      </c>
      <c r="AY64" s="9"/>
      <c r="AZ64" s="9"/>
      <c r="BA64" s="9"/>
      <c r="BB64" s="9"/>
      <c r="BC64" s="9"/>
      <c r="BD64" s="9"/>
      <c r="BE64" s="9"/>
      <c r="BF64" s="9"/>
      <c r="BG64" s="9"/>
      <c r="BH64" s="9"/>
      <c r="BI64" s="9"/>
      <c r="BJ64" s="9"/>
      <c r="BK64" s="9"/>
      <c r="BL64" s="9"/>
      <c r="BM64" s="9"/>
      <c r="BN64" s="9"/>
      <c r="BO64" s="9"/>
      <c r="BP64" s="9"/>
      <c r="BQ64" s="10">
        <v>0</v>
      </c>
      <c r="BR64" s="10">
        <v>0.5</v>
      </c>
    </row>
    <row r="65" spans="1:70" ht="18" customHeight="1" x14ac:dyDescent="0.3">
      <c r="A65" s="11">
        <f t="shared" si="2"/>
        <v>2004</v>
      </c>
      <c r="B65" s="12"/>
      <c r="C65" s="12"/>
      <c r="D65" s="12"/>
      <c r="E65" s="12"/>
      <c r="F65" s="12"/>
      <c r="G65" s="12"/>
      <c r="H65" s="12"/>
      <c r="I65" s="9"/>
      <c r="J65" s="8"/>
      <c r="K65" s="8"/>
      <c r="L65" s="8"/>
      <c r="M65" s="8"/>
      <c r="N65" s="8"/>
      <c r="O65" s="8"/>
      <c r="P65" s="8"/>
      <c r="Q65" s="8"/>
      <c r="R65" s="8"/>
      <c r="S65" s="8"/>
      <c r="U65" s="8"/>
      <c r="V65" s="8"/>
      <c r="W65" s="8"/>
      <c r="Y65" s="8"/>
      <c r="Z65" s="8"/>
      <c r="AA65" s="8"/>
      <c r="AB65" s="8"/>
      <c r="AC65" s="8"/>
      <c r="AD65" s="8"/>
      <c r="AE65" s="8"/>
      <c r="AF65" s="8"/>
      <c r="AG65" s="8"/>
      <c r="AH65" s="8"/>
      <c r="AI65" s="8"/>
      <c r="AJ65" s="8"/>
      <c r="AK65" s="8"/>
      <c r="AL65" s="8"/>
      <c r="AM65" s="8"/>
      <c r="AN65" s="8"/>
      <c r="AQ65" s="8"/>
      <c r="AS65" s="8"/>
      <c r="AT65" s="8"/>
      <c r="AV65" s="8">
        <v>0.5</v>
      </c>
      <c r="AW65" s="9">
        <v>0</v>
      </c>
      <c r="AY65" s="9"/>
      <c r="AZ65" s="9"/>
      <c r="BA65" s="9"/>
      <c r="BB65" s="9"/>
      <c r="BC65" s="9"/>
      <c r="BD65" s="9"/>
      <c r="BE65" s="9"/>
      <c r="BF65" s="9"/>
      <c r="BG65" s="9"/>
      <c r="BH65" s="9"/>
      <c r="BI65" s="9"/>
      <c r="BJ65" s="9"/>
      <c r="BK65" s="9"/>
      <c r="BL65" s="9"/>
      <c r="BM65" s="9"/>
      <c r="BN65" s="9"/>
      <c r="BO65" s="9"/>
      <c r="BP65" s="9"/>
      <c r="BQ65" s="10">
        <v>0</v>
      </c>
      <c r="BR65" s="10">
        <v>0.5</v>
      </c>
    </row>
    <row r="66" spans="1:70" ht="18" customHeight="1" x14ac:dyDescent="0.3">
      <c r="A66" s="11">
        <f t="shared" si="2"/>
        <v>2005</v>
      </c>
      <c r="B66" s="13">
        <v>0.35199999999999998</v>
      </c>
      <c r="C66" s="13">
        <v>0.32400000000000001</v>
      </c>
      <c r="D66" s="13">
        <v>0.22</v>
      </c>
      <c r="E66" s="13">
        <v>1.6E-2</v>
      </c>
      <c r="F66" s="13">
        <v>2.1999999999999999E-2</v>
      </c>
      <c r="G66" s="13">
        <f>1-B66-C66-D66-E66-F66</f>
        <v>6.6000000000000003E-2</v>
      </c>
      <c r="H66" s="13">
        <f>B66/($B66+$C66)</f>
        <v>0.52071005917159763</v>
      </c>
      <c r="I66" s="14">
        <f>C66/($B66+$C66)</f>
        <v>0.47928994082840243</v>
      </c>
      <c r="J66" s="8">
        <f>[10]TRegsexe!J$19+[10]TRegsexe!J$31</f>
        <v>-8.41617474676375E-3</v>
      </c>
      <c r="K66" s="8"/>
      <c r="L66" s="8"/>
      <c r="M66" s="8">
        <f>[10]TRegage1!B$19+[10]TRegage1!B$31</f>
        <v>0.18248274049299004</v>
      </c>
      <c r="N66" s="8"/>
      <c r="O66" s="8"/>
      <c r="P66" s="8">
        <f>[10]TRegdiplome!B$19+[10]TRegdiplome!B$31</f>
        <v>-2.7209167047249433E-2</v>
      </c>
      <c r="Q66" s="8">
        <f>[10]TRegdiplome!J$19+[10]TRegdiplome!J$31</f>
        <v>-5.4373595661389038E-2</v>
      </c>
      <c r="R66" s="8">
        <f>[10]TRegdiplome!N$19+[10]TRegdiplome!N$31</f>
        <v>-5.1571670702604822E-5</v>
      </c>
      <c r="S66" s="8">
        <f>[10]TRegdiplome!R$19+[10]TRegdiplome!R$31</f>
        <v>2.5644637481891247E-3</v>
      </c>
      <c r="U66" s="8">
        <f>[10]TRegdiplome2!B$19+[10]TRegdiplome2!B$31</f>
        <v>-7.254255216766009E-3</v>
      </c>
      <c r="V66" s="8">
        <f>[10]TRegdiplome2!J$19+[10]TRegdiplome2!J$31</f>
        <v>-4.3264957149511694E-2</v>
      </c>
      <c r="W66" s="8">
        <f>[10]TRegdiplome2!N$19+[10]TRegdiplome2!N$31</f>
        <v>2.648637849270951E-2</v>
      </c>
      <c r="Y66" s="8"/>
      <c r="Z66" s="8">
        <f>[10]TRegtop10e!B$19+[10]TRegtop10e!B$31</f>
        <v>1.3398790538111618E-2</v>
      </c>
      <c r="AA66" s="8">
        <f>[10]TRegtop10e!J$19+[10]TRegtop10e!J$31</f>
        <v>-1.9432332631812238E-2</v>
      </c>
      <c r="AB66" s="8">
        <f>[10]TRegtop10e!N$19+[10]TRegtop10e!N$31</f>
        <v>5.3424802584164335E-2</v>
      </c>
      <c r="AC66" s="8"/>
      <c r="AD66" s="8"/>
      <c r="AE66" s="8">
        <f>[10]TRegtop10y!B$19+[10]TRegtop10y!B$31</f>
        <v>-0.14298659778680384</v>
      </c>
      <c r="AF66" s="8">
        <f>[10]TRegtop10y!J$19+[10]TRegtop10y!J$31</f>
        <v>-0.18193626221140768</v>
      </c>
      <c r="AG66" s="8">
        <f>[10]TRegtop10y!N$19+[10]TRegtop10y!N$31</f>
        <v>-0.17199382877768918</v>
      </c>
      <c r="AH66" s="8">
        <f>[10]TRegtop10y!R$19+[10]TRegtop10y!R$31</f>
        <v>-0.15190369364196021</v>
      </c>
      <c r="AI66" s="8"/>
      <c r="AJ66" s="8">
        <f>[10]TRegowner!B$19+[10]TRegowner!B$31</f>
        <v>-0.37310516338993904</v>
      </c>
      <c r="AK66" s="8">
        <f>[10]TRegowner!J$19+[10]TRegowner!J$31</f>
        <v>-0.3539833523230595</v>
      </c>
      <c r="AL66" s="8">
        <f>[10]TRegowner!N$19+[10]TRegowner!N$31</f>
        <v>-0.33448348033258363</v>
      </c>
      <c r="AM66" s="8">
        <f>[10]TRegowner!R$19+[10]TRegowner!R$31</f>
        <v>-0.28334055188022894</v>
      </c>
      <c r="AN66" s="8"/>
      <c r="AQ66" s="8"/>
      <c r="AS66" s="8"/>
      <c r="AT66" s="8"/>
      <c r="AV66" s="8">
        <v>0.5</v>
      </c>
      <c r="AW66" s="9">
        <v>0</v>
      </c>
      <c r="AY66" s="9"/>
      <c r="AZ66" s="9"/>
      <c r="BA66" s="9"/>
      <c r="BB66" s="9"/>
      <c r="BC66" s="9"/>
      <c r="BD66" s="9"/>
      <c r="BE66" s="9"/>
      <c r="BF66" s="9"/>
      <c r="BG66" s="9"/>
      <c r="BH66" s="9"/>
      <c r="BI66" s="9"/>
      <c r="BJ66" s="9"/>
      <c r="BK66" s="9"/>
      <c r="BL66" s="9"/>
      <c r="BM66" s="9"/>
      <c r="BN66" s="9"/>
      <c r="BO66" s="9"/>
      <c r="BP66" s="9"/>
      <c r="BQ66" s="10">
        <v>0</v>
      </c>
      <c r="BR66" s="10">
        <v>0.5</v>
      </c>
    </row>
    <row r="67" spans="1:70" ht="18" customHeight="1" x14ac:dyDescent="0.3">
      <c r="A67" s="11">
        <f t="shared" si="2"/>
        <v>2006</v>
      </c>
      <c r="B67" s="12"/>
      <c r="C67" s="12"/>
      <c r="D67" s="12"/>
      <c r="E67" s="12"/>
      <c r="F67" s="12"/>
      <c r="G67" s="12"/>
      <c r="H67" s="12"/>
      <c r="I67" s="9"/>
      <c r="J67" s="8"/>
      <c r="K67" s="8"/>
      <c r="L67" s="8"/>
      <c r="M67" s="8"/>
      <c r="N67" s="8"/>
      <c r="O67" s="8"/>
      <c r="P67" s="8"/>
      <c r="Q67" s="8"/>
      <c r="R67" s="8"/>
      <c r="S67" s="8"/>
      <c r="U67" s="8"/>
      <c r="V67" s="8"/>
      <c r="W67" s="8"/>
      <c r="Y67" s="8"/>
      <c r="Z67" s="8"/>
      <c r="AA67" s="8"/>
      <c r="AB67" s="8"/>
      <c r="AC67" s="8"/>
      <c r="AD67" s="8"/>
      <c r="AE67" s="8"/>
      <c r="AF67" s="8"/>
      <c r="AG67" s="8"/>
      <c r="AH67" s="8"/>
      <c r="AI67" s="8"/>
      <c r="AJ67" s="8"/>
      <c r="AK67" s="8"/>
      <c r="AL67" s="8"/>
      <c r="AM67" s="8"/>
      <c r="AN67" s="8"/>
      <c r="AQ67" s="8"/>
      <c r="AS67" s="8"/>
      <c r="AT67" s="8"/>
      <c r="AV67" s="8">
        <v>0.5</v>
      </c>
      <c r="AW67" s="9">
        <v>0</v>
      </c>
      <c r="AY67" s="9"/>
      <c r="AZ67" s="9"/>
      <c r="BA67" s="9"/>
      <c r="BB67" s="9"/>
      <c r="BC67" s="9"/>
      <c r="BD67" s="9"/>
      <c r="BE67" s="9"/>
      <c r="BF67" s="9"/>
      <c r="BG67" s="9"/>
      <c r="BH67" s="9"/>
      <c r="BI67" s="9"/>
      <c r="BJ67" s="9"/>
      <c r="BK67" s="9"/>
      <c r="BL67" s="9"/>
      <c r="BM67" s="9"/>
      <c r="BN67" s="9"/>
      <c r="BO67" s="9"/>
      <c r="BP67" s="9"/>
      <c r="BQ67" s="10">
        <v>0</v>
      </c>
      <c r="BR67" s="10">
        <v>0.5</v>
      </c>
    </row>
    <row r="68" spans="1:70" ht="18" customHeight="1" x14ac:dyDescent="0.3">
      <c r="A68" s="11">
        <f t="shared" si="2"/>
        <v>2007</v>
      </c>
      <c r="B68" s="12"/>
      <c r="C68" s="12"/>
      <c r="D68" s="12"/>
      <c r="E68" s="12"/>
      <c r="F68" s="12"/>
      <c r="G68" s="12"/>
      <c r="H68" s="12"/>
      <c r="I68" s="9"/>
      <c r="J68" s="8"/>
      <c r="K68" s="8"/>
      <c r="L68" s="8"/>
      <c r="M68" s="8"/>
      <c r="N68" s="8"/>
      <c r="O68" s="8"/>
      <c r="P68" s="8"/>
      <c r="Q68" s="8"/>
      <c r="R68" s="8"/>
      <c r="S68" s="8"/>
      <c r="U68" s="8"/>
      <c r="V68" s="8"/>
      <c r="W68" s="8"/>
      <c r="Y68" s="8"/>
      <c r="Z68" s="8"/>
      <c r="AA68" s="8"/>
      <c r="AB68" s="8"/>
      <c r="AC68" s="8"/>
      <c r="AD68" s="8"/>
      <c r="AE68" s="8"/>
      <c r="AF68" s="8"/>
      <c r="AG68" s="8"/>
      <c r="AH68" s="8"/>
      <c r="AI68" s="8"/>
      <c r="AJ68" s="8"/>
      <c r="AK68" s="8"/>
      <c r="AL68" s="8"/>
      <c r="AM68" s="8"/>
      <c r="AN68" s="8"/>
      <c r="AQ68" s="8"/>
      <c r="AS68" s="8"/>
      <c r="AT68" s="8"/>
      <c r="AV68" s="8">
        <v>0.5</v>
      </c>
      <c r="AW68" s="9">
        <v>0</v>
      </c>
      <c r="AY68" s="9"/>
      <c r="AZ68" s="9"/>
      <c r="BA68" s="9"/>
      <c r="BB68" s="9"/>
      <c r="BC68" s="9"/>
      <c r="BD68" s="9"/>
      <c r="BE68" s="9"/>
      <c r="BF68" s="9"/>
      <c r="BG68" s="9"/>
      <c r="BH68" s="9"/>
      <c r="BI68" s="9"/>
      <c r="BJ68" s="9"/>
      <c r="BK68" s="9"/>
      <c r="BL68" s="9"/>
      <c r="BM68" s="9"/>
      <c r="BN68" s="9"/>
      <c r="BO68" s="9"/>
      <c r="BP68" s="9"/>
      <c r="BQ68" s="10">
        <v>0</v>
      </c>
      <c r="BR68" s="10">
        <v>0.5</v>
      </c>
    </row>
    <row r="69" spans="1:70" ht="18" customHeight="1" x14ac:dyDescent="0.3">
      <c r="A69" s="11">
        <f t="shared" si="2"/>
        <v>2008</v>
      </c>
      <c r="B69" s="12"/>
      <c r="C69" s="12"/>
      <c r="D69" s="12"/>
      <c r="E69" s="12"/>
      <c r="F69" s="12"/>
      <c r="G69" s="12"/>
      <c r="H69" s="12"/>
      <c r="I69" s="9"/>
      <c r="J69" s="8"/>
      <c r="K69" s="8"/>
      <c r="L69" s="8"/>
      <c r="M69" s="8"/>
      <c r="N69" s="8"/>
      <c r="O69" s="8"/>
      <c r="P69" s="8"/>
      <c r="Q69" s="8"/>
      <c r="R69" s="8"/>
      <c r="S69" s="8"/>
      <c r="U69" s="8"/>
      <c r="V69" s="8"/>
      <c r="W69" s="8"/>
      <c r="Y69" s="8"/>
      <c r="Z69" s="8"/>
      <c r="AA69" s="8"/>
      <c r="AB69" s="8"/>
      <c r="AC69" s="8"/>
      <c r="AD69" s="8"/>
      <c r="AE69" s="8"/>
      <c r="AF69" s="8"/>
      <c r="AG69" s="8"/>
      <c r="AH69" s="8"/>
      <c r="AI69" s="8"/>
      <c r="AJ69" s="8"/>
      <c r="AK69" s="8"/>
      <c r="AL69" s="8"/>
      <c r="AM69" s="8"/>
      <c r="AN69" s="8"/>
      <c r="AQ69" s="8"/>
      <c r="AS69" s="8"/>
      <c r="AT69" s="8"/>
      <c r="AV69" s="8">
        <v>0.5</v>
      </c>
      <c r="AW69" s="9">
        <v>0</v>
      </c>
      <c r="AY69" s="9"/>
      <c r="AZ69" s="9"/>
      <c r="BA69" s="9"/>
      <c r="BB69" s="9"/>
      <c r="BC69" s="9"/>
      <c r="BD69" s="9"/>
      <c r="BE69" s="9"/>
      <c r="BF69" s="9"/>
      <c r="BG69" s="9"/>
      <c r="BH69" s="9"/>
      <c r="BI69" s="9"/>
      <c r="BJ69" s="9"/>
      <c r="BK69" s="9"/>
      <c r="BL69" s="9"/>
      <c r="BM69" s="9"/>
      <c r="BN69" s="9"/>
      <c r="BO69" s="9"/>
      <c r="BP69" s="9"/>
      <c r="BQ69" s="10">
        <v>0</v>
      </c>
      <c r="BR69" s="10">
        <v>0.5</v>
      </c>
    </row>
    <row r="70" spans="1:70" ht="18" customHeight="1" x14ac:dyDescent="0.3">
      <c r="A70" s="11">
        <f t="shared" si="2"/>
        <v>2009</v>
      </c>
      <c r="B70" s="12"/>
      <c r="C70" s="12"/>
      <c r="D70" s="12"/>
      <c r="E70" s="12"/>
      <c r="F70" s="12"/>
      <c r="G70" s="12"/>
      <c r="H70" s="12"/>
      <c r="I70" s="9"/>
      <c r="J70" s="8"/>
      <c r="K70" s="8"/>
      <c r="L70" s="8"/>
      <c r="M70" s="8"/>
      <c r="N70" s="8"/>
      <c r="O70" s="8"/>
      <c r="P70" s="8"/>
      <c r="Q70" s="8"/>
      <c r="R70" s="8"/>
      <c r="S70" s="8"/>
      <c r="U70" s="8"/>
      <c r="V70" s="8"/>
      <c r="W70" s="8"/>
      <c r="Y70" s="8"/>
      <c r="Z70" s="8"/>
      <c r="AA70" s="8"/>
      <c r="AB70" s="8"/>
      <c r="AC70" s="8"/>
      <c r="AD70" s="8"/>
      <c r="AE70" s="8"/>
      <c r="AF70" s="8"/>
      <c r="AG70" s="8"/>
      <c r="AH70" s="8"/>
      <c r="AI70" s="8"/>
      <c r="AJ70" s="8"/>
      <c r="AK70" s="8"/>
      <c r="AL70" s="8"/>
      <c r="AM70" s="8"/>
      <c r="AN70" s="8"/>
      <c r="AQ70" s="8"/>
      <c r="AS70" s="8"/>
      <c r="AT70" s="8"/>
      <c r="AV70" s="8">
        <v>0.5</v>
      </c>
      <c r="AW70" s="9">
        <v>0</v>
      </c>
      <c r="AY70" s="9"/>
      <c r="AZ70" s="9"/>
      <c r="BA70" s="9"/>
      <c r="BB70" s="9"/>
      <c r="BC70" s="9"/>
      <c r="BD70" s="9"/>
      <c r="BE70" s="9"/>
      <c r="BF70" s="9"/>
      <c r="BG70" s="9"/>
      <c r="BH70" s="9"/>
      <c r="BI70" s="9"/>
      <c r="BJ70" s="9"/>
      <c r="BK70" s="9"/>
      <c r="BL70" s="9"/>
      <c r="BM70" s="9"/>
      <c r="BN70" s="9"/>
      <c r="BO70" s="9"/>
      <c r="BP70" s="9"/>
      <c r="BQ70" s="10">
        <v>0</v>
      </c>
      <c r="BR70" s="10">
        <v>0.5</v>
      </c>
    </row>
    <row r="71" spans="1:70" ht="18" customHeight="1" x14ac:dyDescent="0.3">
      <c r="A71" s="11">
        <f t="shared" si="2"/>
        <v>2010</v>
      </c>
      <c r="B71" s="13">
        <v>0.28999999999999998</v>
      </c>
      <c r="C71" s="13">
        <v>0.36099999999999999</v>
      </c>
      <c r="D71" s="13">
        <v>0.23</v>
      </c>
      <c r="E71" s="13">
        <v>1.7000000000000001E-2</v>
      </c>
      <c r="F71" s="13">
        <v>3.1E-2</v>
      </c>
      <c r="G71" s="13">
        <f>1-B71-C71-D71-E71-F71</f>
        <v>7.0999999999999966E-2</v>
      </c>
      <c r="H71" s="13">
        <f>B71/($B71+$C71)</f>
        <v>0.44546850998463899</v>
      </c>
      <c r="I71" s="14">
        <f>C71/($B71+$C71)</f>
        <v>0.55453149001536095</v>
      </c>
      <c r="J71" s="8">
        <f>[10]TRegsexe!J$19+[10]TRegsexe!J$32</f>
        <v>2.1932943971879164E-3</v>
      </c>
      <c r="K71" s="8"/>
      <c r="L71" s="8"/>
      <c r="M71" s="8">
        <f>[10]TRegage1!B$19+[10]TRegage1!B$32</f>
        <v>0.16606504709578668</v>
      </c>
      <c r="N71" s="8"/>
      <c r="O71" s="8"/>
      <c r="P71" s="8">
        <f>[10]TRegdiplome!B$19+[10]TRegdiplome!B$32</f>
        <v>-8.9197043491186234E-3</v>
      </c>
      <c r="Q71" s="8">
        <f>[10]TRegdiplome!J$19+[10]TRegdiplome!J$32</f>
        <v>-4.1363118828775192E-2</v>
      </c>
      <c r="R71" s="8">
        <f>[10]TRegdiplome!N$19+[10]TRegdiplome!N$32</f>
        <v>1.2950308698097823E-3</v>
      </c>
      <c r="S71" s="8">
        <f>[10]TRegdiplome!R$19+[10]TRegdiplome!R$32</f>
        <v>1.4528003441246884E-2</v>
      </c>
      <c r="U71" s="8">
        <f>[10]TRegdiplome2!B$19+[10]TRegdiplome2!B$32</f>
        <v>8.3209727800593464E-3</v>
      </c>
      <c r="V71" s="8">
        <f>[10]TRegdiplome2!J$19+[10]TRegdiplome2!J$32</f>
        <v>-3.269487254015721E-2</v>
      </c>
      <c r="W71" s="8">
        <f>[10]TRegdiplome2!N$19+[10]TRegdiplome2!N$32</f>
        <v>1.0182763878708874E-2</v>
      </c>
      <c r="Y71" s="8"/>
      <c r="Z71" s="8">
        <f>[10]TRegtop10e!B$19+[10]TRegtop10e!B$32</f>
        <v>1.5479041290445139E-2</v>
      </c>
      <c r="AA71" s="8">
        <f>[10]TRegtop10e!J$19+[10]TRegtop10e!J$32</f>
        <v>-2.0531646877052681E-2</v>
      </c>
      <c r="AB71" s="8">
        <f>[10]TRegtop10e!N$19+[10]TRegtop10e!N$32</f>
        <v>8.4312178683059319E-3</v>
      </c>
      <c r="AC71" s="8"/>
      <c r="AD71" s="8"/>
      <c r="AE71" s="8">
        <f>[10]TRegtop10y!B$19+[10]TRegtop10y!B$32</f>
        <v>-0.12392445332994584</v>
      </c>
      <c r="AF71" s="8">
        <f>[10]TRegtop10y!J$19+[10]TRegtop10y!J$32</f>
        <v>-0.15737375436925069</v>
      </c>
      <c r="AG71" s="8">
        <f>[10]TRegtop10y!N$19+[10]TRegtop10y!N$32</f>
        <v>-0.13917768127420055</v>
      </c>
      <c r="AH71" s="8">
        <f>[10]TRegtop10y!R$19+[10]TRegtop10y!R$32</f>
        <v>-0.10358701624764075</v>
      </c>
      <c r="AI71" s="8"/>
      <c r="AJ71" s="8">
        <f>[10]TRegowner!B$19+[10]TRegowner!B$32</f>
        <v>-0.30940568169685972</v>
      </c>
      <c r="AK71" s="8">
        <f>[10]TRegowner!J$19+[10]TRegowner!J$32</f>
        <v>-0.29053658894911577</v>
      </c>
      <c r="AL71" s="8">
        <f>[10]TRegowner!N$19+[10]TRegowner!N$32</f>
        <v>-0.27020260978617672</v>
      </c>
      <c r="AM71" s="8">
        <f>[10]TRegowner!R$19+[10]TRegowner!R$32</f>
        <v>-0.23177176359511656</v>
      </c>
      <c r="AN71" s="8"/>
      <c r="AQ71" s="8"/>
      <c r="AS71" s="8"/>
      <c r="AT71" s="8"/>
      <c r="AV71" s="8">
        <v>0.5</v>
      </c>
      <c r="AW71" s="9">
        <v>0</v>
      </c>
      <c r="AY71" s="9"/>
      <c r="AZ71" s="9"/>
      <c r="BA71" s="9"/>
      <c r="BB71" s="9"/>
      <c r="BC71" s="9"/>
      <c r="BD71" s="9"/>
      <c r="BE71" s="9"/>
      <c r="BF71" s="9"/>
      <c r="BG71" s="9"/>
      <c r="BH71" s="9"/>
      <c r="BI71" s="9"/>
      <c r="BJ71" s="9"/>
      <c r="BK71" s="9"/>
      <c r="BL71" s="9"/>
      <c r="BM71" s="9"/>
      <c r="BN71" s="9"/>
      <c r="BO71" s="9"/>
      <c r="BP71" s="9"/>
      <c r="BQ71" s="10">
        <v>0</v>
      </c>
      <c r="BR71" s="10">
        <v>0.5</v>
      </c>
    </row>
    <row r="72" spans="1:70" ht="18" customHeight="1" x14ac:dyDescent="0.3">
      <c r="A72" s="11">
        <f t="shared" si="2"/>
        <v>2011</v>
      </c>
      <c r="B72" s="12"/>
      <c r="C72" s="12"/>
      <c r="D72" s="12"/>
      <c r="E72" s="12"/>
      <c r="F72" s="12"/>
      <c r="G72" s="12"/>
      <c r="H72" s="12"/>
      <c r="I72" s="9"/>
      <c r="J72" s="8"/>
      <c r="K72" s="8"/>
      <c r="L72" s="8"/>
      <c r="M72" s="8"/>
      <c r="N72" s="8"/>
      <c r="O72" s="8"/>
      <c r="P72" s="8"/>
      <c r="Q72" s="8"/>
      <c r="R72" s="8"/>
      <c r="S72" s="8"/>
      <c r="U72" s="8"/>
      <c r="V72" s="8"/>
      <c r="W72" s="8"/>
      <c r="Y72" s="8"/>
      <c r="Z72" s="8"/>
      <c r="AA72" s="8"/>
      <c r="AB72" s="8"/>
      <c r="AC72" s="8"/>
      <c r="AD72" s="8"/>
      <c r="AE72" s="8"/>
      <c r="AF72" s="8"/>
      <c r="AG72" s="8"/>
      <c r="AH72" s="8"/>
      <c r="AI72" s="8"/>
      <c r="AJ72" s="8"/>
      <c r="AK72" s="8"/>
      <c r="AL72" s="8"/>
      <c r="AM72" s="8"/>
      <c r="AN72" s="8"/>
      <c r="AQ72" s="8"/>
      <c r="AS72" s="8"/>
      <c r="AT72" s="8"/>
      <c r="AV72" s="8">
        <v>0.5</v>
      </c>
      <c r="AW72" s="9">
        <v>0</v>
      </c>
      <c r="AY72" s="9"/>
      <c r="AZ72" s="9"/>
      <c r="BA72" s="9"/>
      <c r="BB72" s="9"/>
      <c r="BC72" s="9"/>
      <c r="BD72" s="9"/>
      <c r="BE72" s="9"/>
      <c r="BF72" s="9"/>
      <c r="BG72" s="9"/>
      <c r="BH72" s="9"/>
      <c r="BI72" s="9"/>
      <c r="BJ72" s="9"/>
      <c r="BK72" s="9"/>
      <c r="BL72" s="9"/>
      <c r="BM72" s="9"/>
      <c r="BN72" s="9"/>
      <c r="BO72" s="9"/>
      <c r="BP72" s="9"/>
      <c r="BQ72" s="10">
        <v>0</v>
      </c>
      <c r="BR72" s="10">
        <v>0.5</v>
      </c>
    </row>
    <row r="73" spans="1:70" ht="18" customHeight="1" x14ac:dyDescent="0.3">
      <c r="A73" s="11">
        <f t="shared" si="2"/>
        <v>2012</v>
      </c>
      <c r="B73" s="12"/>
      <c r="C73" s="12"/>
      <c r="D73" s="12"/>
      <c r="E73" s="12"/>
      <c r="F73" s="12"/>
      <c r="G73" s="12"/>
      <c r="H73" s="12"/>
      <c r="I73" s="9"/>
      <c r="J73" s="8"/>
      <c r="K73" s="8"/>
      <c r="L73" s="8"/>
      <c r="M73" s="8"/>
      <c r="N73" s="8"/>
      <c r="O73" s="8"/>
      <c r="P73" s="8"/>
      <c r="Q73" s="8"/>
      <c r="R73" s="8"/>
      <c r="S73" s="8"/>
      <c r="U73" s="8"/>
      <c r="V73" s="8"/>
      <c r="W73" s="8"/>
      <c r="Y73" s="8"/>
      <c r="Z73" s="8"/>
      <c r="AA73" s="8"/>
      <c r="AB73" s="8"/>
      <c r="AC73" s="8"/>
      <c r="AD73" s="8"/>
      <c r="AE73" s="8"/>
      <c r="AF73" s="8"/>
      <c r="AG73" s="8"/>
      <c r="AH73" s="8"/>
      <c r="AI73" s="8"/>
      <c r="AJ73" s="8"/>
      <c r="AK73" s="8"/>
      <c r="AL73" s="8"/>
      <c r="AM73" s="8"/>
      <c r="AN73" s="8"/>
      <c r="AQ73" s="8"/>
      <c r="AS73" s="8"/>
      <c r="AT73" s="8"/>
      <c r="AV73" s="8">
        <v>0.5</v>
      </c>
      <c r="AW73" s="9">
        <v>0</v>
      </c>
      <c r="AY73" s="9"/>
      <c r="AZ73" s="9"/>
      <c r="BA73" s="9"/>
      <c r="BB73" s="9"/>
      <c r="BC73" s="9"/>
      <c r="BD73" s="9"/>
      <c r="BE73" s="9"/>
      <c r="BF73" s="9"/>
      <c r="BG73" s="9"/>
      <c r="BH73" s="9"/>
      <c r="BI73" s="9"/>
      <c r="BJ73" s="9"/>
      <c r="BK73" s="9"/>
      <c r="BL73" s="9"/>
      <c r="BM73" s="9"/>
      <c r="BN73" s="9"/>
      <c r="BO73" s="9"/>
      <c r="BP73" s="9"/>
      <c r="BQ73" s="10">
        <v>0</v>
      </c>
      <c r="BR73" s="10">
        <v>0.5</v>
      </c>
    </row>
    <row r="74" spans="1:70" ht="18" customHeight="1" x14ac:dyDescent="0.3">
      <c r="A74" s="11">
        <f t="shared" si="2"/>
        <v>2013</v>
      </c>
      <c r="B74" s="12"/>
      <c r="C74" s="12"/>
      <c r="D74" s="12"/>
      <c r="E74" s="12"/>
      <c r="F74" s="12"/>
      <c r="G74" s="12"/>
      <c r="H74" s="12"/>
      <c r="I74" s="9"/>
      <c r="J74" s="8"/>
      <c r="K74" s="8"/>
      <c r="L74" s="8"/>
      <c r="M74" s="8"/>
      <c r="N74" s="8"/>
      <c r="O74" s="8"/>
      <c r="P74" s="8"/>
      <c r="Q74" s="8"/>
      <c r="R74" s="8"/>
      <c r="S74" s="8"/>
      <c r="U74" s="8"/>
      <c r="V74" s="8"/>
      <c r="W74" s="8"/>
      <c r="Y74" s="8"/>
      <c r="Z74" s="8"/>
      <c r="AA74" s="8"/>
      <c r="AB74" s="8"/>
      <c r="AC74" s="8"/>
      <c r="AD74" s="8"/>
      <c r="AE74" s="8"/>
      <c r="AF74" s="8"/>
      <c r="AG74" s="8"/>
      <c r="AH74" s="8"/>
      <c r="AI74" s="8"/>
      <c r="AJ74" s="8"/>
      <c r="AK74" s="8"/>
      <c r="AL74" s="8"/>
      <c r="AM74" s="8"/>
      <c r="AN74" s="8"/>
      <c r="AQ74" s="8"/>
      <c r="AS74" s="8"/>
      <c r="AT74" s="8"/>
      <c r="AV74" s="8">
        <v>0.5</v>
      </c>
      <c r="AW74" s="9">
        <v>0</v>
      </c>
      <c r="AY74" s="9"/>
      <c r="AZ74" s="9"/>
      <c r="BA74" s="9"/>
      <c r="BB74" s="9"/>
      <c r="BC74" s="9"/>
      <c r="BD74" s="9"/>
      <c r="BE74" s="9"/>
      <c r="BF74" s="9"/>
      <c r="BG74" s="9"/>
      <c r="BH74" s="9"/>
      <c r="BI74" s="9"/>
      <c r="BJ74" s="9"/>
      <c r="BK74" s="9"/>
      <c r="BL74" s="9"/>
      <c r="BM74" s="9"/>
      <c r="BN74" s="9"/>
      <c r="BO74" s="9"/>
      <c r="BP74" s="9"/>
      <c r="BQ74" s="10">
        <v>0</v>
      </c>
      <c r="BR74" s="10">
        <v>0.5</v>
      </c>
    </row>
    <row r="75" spans="1:70" ht="18" customHeight="1" x14ac:dyDescent="0.3">
      <c r="A75" s="11">
        <f t="shared" ref="A75:A81" si="7">A74+1</f>
        <v>2014</v>
      </c>
      <c r="B75" s="12"/>
      <c r="C75" s="12"/>
      <c r="D75" s="12"/>
      <c r="E75" s="12"/>
      <c r="F75" s="12"/>
      <c r="G75" s="12"/>
      <c r="H75" s="12"/>
      <c r="I75" s="9"/>
      <c r="J75" s="8"/>
      <c r="K75" s="8"/>
      <c r="L75" s="8"/>
      <c r="M75" s="8"/>
      <c r="N75" s="8"/>
      <c r="O75" s="8"/>
      <c r="P75" s="8"/>
      <c r="Q75" s="8"/>
      <c r="R75" s="8"/>
      <c r="S75" s="8"/>
      <c r="U75" s="8"/>
      <c r="V75" s="8"/>
      <c r="W75" s="8"/>
      <c r="Y75" s="8"/>
      <c r="Z75" s="8"/>
      <c r="AA75" s="8"/>
      <c r="AB75" s="8"/>
      <c r="AC75" s="8"/>
      <c r="AD75" s="8"/>
      <c r="AE75" s="8"/>
      <c r="AF75" s="8"/>
      <c r="AG75" s="8"/>
      <c r="AH75" s="8"/>
      <c r="AI75" s="8"/>
      <c r="AJ75" s="8"/>
      <c r="AK75" s="8"/>
      <c r="AL75" s="8"/>
      <c r="AM75" s="8"/>
      <c r="AN75" s="8"/>
      <c r="AQ75" s="8"/>
      <c r="AS75" s="8"/>
      <c r="AT75" s="8"/>
      <c r="AV75" s="8">
        <v>0.5</v>
      </c>
      <c r="AW75" s="9">
        <v>0</v>
      </c>
      <c r="AY75" s="9"/>
      <c r="AZ75" s="9"/>
      <c r="BA75" s="9"/>
      <c r="BB75" s="9"/>
      <c r="BC75" s="9"/>
      <c r="BD75" s="9"/>
      <c r="BE75" s="9"/>
      <c r="BF75" s="9"/>
      <c r="BG75" s="9"/>
      <c r="BH75" s="9"/>
      <c r="BI75" s="9"/>
      <c r="BJ75" s="9"/>
      <c r="BK75" s="9"/>
      <c r="BL75" s="9"/>
      <c r="BM75" s="9"/>
      <c r="BN75" s="9"/>
      <c r="BO75" s="9"/>
      <c r="BP75" s="9"/>
      <c r="BQ75" s="10">
        <v>0</v>
      </c>
      <c r="BR75" s="10">
        <v>0.5</v>
      </c>
    </row>
    <row r="76" spans="1:70" ht="18" customHeight="1" x14ac:dyDescent="0.3">
      <c r="A76" s="11">
        <f t="shared" si="7"/>
        <v>2015</v>
      </c>
      <c r="B76" s="13">
        <v>0.30399999999999999</v>
      </c>
      <c r="C76" s="13">
        <v>0.36899999999999999</v>
      </c>
      <c r="D76" s="13">
        <v>7.9000000000000001E-2</v>
      </c>
      <c r="E76" s="13">
        <v>4.7E-2</v>
      </c>
      <c r="F76" s="13">
        <v>0.126</v>
      </c>
      <c r="G76" s="13">
        <f>1-B76-C76-D76-E76-F76</f>
        <v>7.4999999999999956E-2</v>
      </c>
      <c r="H76" s="13">
        <f>B76/($B76+$C76)</f>
        <v>0.45170876671619609</v>
      </c>
      <c r="I76" s="14">
        <f>C76/($B76+$C76)</f>
        <v>0.5482912332838038</v>
      </c>
      <c r="J76" s="8">
        <f>[10]TRegsexe!J$19+[10]TRegsexe!J$33</f>
        <v>4.2776750105455071E-3</v>
      </c>
      <c r="K76" s="8"/>
      <c r="L76" s="8"/>
      <c r="M76" s="8">
        <f>[10]TRegage1!B$19+[10]TRegage1!B$33</f>
        <v>0.2967633029073608</v>
      </c>
      <c r="N76" s="8"/>
      <c r="O76" s="8"/>
      <c r="P76" s="8">
        <f>[10]TRegdiplome!B$19+[10]TRegdiplome!B$33</f>
        <v>6.847959338572851E-3</v>
      </c>
      <c r="Q76" s="8">
        <f>[10]TRegdiplome!J$19+[10]TRegdiplome!J$33</f>
        <v>-3.4030141813070014E-2</v>
      </c>
      <c r="R76" s="8">
        <f>[10]TRegdiplome!N$19+[10]TRegdiplome!N$33</f>
        <v>6.2514105859003966E-3</v>
      </c>
      <c r="S76" s="8">
        <f>[10]TRegdiplome!R$19+[10]TRegdiplome!R$33</f>
        <v>1.7698281931990953E-2</v>
      </c>
      <c r="U76" s="8">
        <f>[10]TRegdiplome2!B$19+[10]TRegdiplome2!B$33</f>
        <v>4.0080387700984432E-2</v>
      </c>
      <c r="V76" s="8">
        <f>[10]TRegdiplome2!J$19+[10]TRegdiplome2!J$33</f>
        <v>-1.2787593497440519E-2</v>
      </c>
      <c r="W76" s="8">
        <f>[10]TRegdiplome2!N$19+[10]TRegdiplome2!N$33</f>
        <v>3.8911139719164538E-2</v>
      </c>
      <c r="Y76" s="8"/>
      <c r="Z76" s="8">
        <f>[10]TRegtop10e!B$19+[10]TRegtop10e!B$33</f>
        <v>6.7533978115059359E-2</v>
      </c>
      <c r="AA76" s="8">
        <f>[10]TRegtop10e!J$19+[10]TRegtop10e!J$33</f>
        <v>2.6222024432399488E-2</v>
      </c>
      <c r="AB76" s="8">
        <f>[10]TRegtop10e!N$19+[10]TRegtop10e!N$33</f>
        <v>7.3130150107119804E-2</v>
      </c>
      <c r="AC76" s="8"/>
      <c r="AD76" s="8"/>
      <c r="AE76" s="8">
        <f>[10]TRegtop10y!B$19+[10]TRegtop10y!B$33</f>
        <v>-0.15126601623905506</v>
      </c>
      <c r="AF76" s="8">
        <f>[10]TRegtop10y!J$19+[10]TRegtop10y!J$33</f>
        <v>-0.21137795630775305</v>
      </c>
      <c r="AG76" s="8">
        <f>[10]TRegtop10y!N$19+[10]TRegtop10y!N$33</f>
        <v>-0.21270316398843431</v>
      </c>
      <c r="AH76" s="8">
        <f>[10]TRegtop10y!R$19+[10]TRegtop10y!R$33</f>
        <v>-0.18650618183439327</v>
      </c>
      <c r="AI76" s="8"/>
      <c r="AJ76" s="8">
        <f>[10]TRegowner!B$19+[10]TRegowner!B$33</f>
        <v>-0.31196358489234832</v>
      </c>
      <c r="AK76" s="8">
        <f>[10]TRegowner!J$19+[10]TRegowner!J$33</f>
        <v>-0.24187229380026712</v>
      </c>
      <c r="AL76" s="8">
        <f>[10]TRegowner!N$19+[10]TRegowner!N$33</f>
        <v>-0.22992578338506156</v>
      </c>
      <c r="AM76" s="24">
        <v>-0.21693981178499797</v>
      </c>
      <c r="AN76" s="8"/>
      <c r="AQ76" s="8"/>
      <c r="AS76" s="8"/>
      <c r="AT76" s="8"/>
      <c r="AV76" s="8">
        <v>0.5</v>
      </c>
      <c r="AW76" s="9">
        <v>0</v>
      </c>
      <c r="AY76" s="9"/>
      <c r="AZ76" s="9"/>
      <c r="BA76" s="9"/>
      <c r="BB76" s="9"/>
      <c r="BC76" s="9"/>
      <c r="BD76" s="9"/>
      <c r="BE76" s="9"/>
      <c r="BF76" s="9"/>
      <c r="BG76" s="9"/>
      <c r="BH76" s="9"/>
      <c r="BI76" s="9"/>
      <c r="BJ76" s="9"/>
      <c r="BK76" s="9"/>
      <c r="BL76" s="9"/>
      <c r="BM76" s="9"/>
      <c r="BN76" s="9"/>
      <c r="BO76" s="9"/>
      <c r="BP76" s="9"/>
      <c r="BQ76" s="10">
        <v>0</v>
      </c>
      <c r="BR76" s="10">
        <v>0.5</v>
      </c>
    </row>
    <row r="77" spans="1:70" ht="18" customHeight="1" x14ac:dyDescent="0.3">
      <c r="A77" s="11">
        <f t="shared" si="7"/>
        <v>2016</v>
      </c>
      <c r="B77" s="12"/>
      <c r="C77" s="12"/>
      <c r="D77" s="12"/>
      <c r="E77" s="12"/>
      <c r="F77" s="12"/>
      <c r="G77" s="13"/>
      <c r="H77" s="12"/>
      <c r="I77" s="9"/>
      <c r="J77" s="8"/>
      <c r="K77" s="8"/>
      <c r="L77" s="8"/>
      <c r="M77" s="8"/>
      <c r="N77" s="8"/>
      <c r="O77" s="8"/>
      <c r="P77" s="8"/>
      <c r="Q77" s="8"/>
      <c r="R77" s="8"/>
      <c r="S77" s="8"/>
      <c r="U77" s="8"/>
      <c r="V77" s="8"/>
      <c r="W77" s="8"/>
      <c r="Y77" s="8"/>
      <c r="Z77" s="8"/>
      <c r="AA77" s="8"/>
      <c r="AB77" s="8"/>
      <c r="AC77" s="8"/>
      <c r="AD77" s="8"/>
      <c r="AE77" s="8"/>
      <c r="AF77" s="8"/>
      <c r="AG77" s="8"/>
      <c r="AH77" s="8"/>
      <c r="AI77" s="8"/>
      <c r="AJ77" s="8"/>
      <c r="AK77" s="8"/>
      <c r="AL77" s="8"/>
      <c r="AM77" s="24"/>
      <c r="AN77" s="8"/>
      <c r="AQ77" s="8"/>
      <c r="AS77" s="8"/>
      <c r="AT77" s="8"/>
      <c r="AV77" s="8">
        <v>0.5</v>
      </c>
      <c r="AW77" s="9">
        <v>0</v>
      </c>
      <c r="AY77" s="9"/>
      <c r="AZ77" s="9"/>
      <c r="BA77" s="9"/>
      <c r="BB77" s="9"/>
      <c r="BC77" s="9"/>
      <c r="BD77" s="9"/>
      <c r="BE77" s="9"/>
      <c r="BF77" s="9"/>
      <c r="BG77" s="9"/>
      <c r="BH77" s="9"/>
      <c r="BI77" s="9"/>
      <c r="BJ77" s="9"/>
      <c r="BK77" s="9"/>
      <c r="BL77" s="9"/>
      <c r="BM77" s="9"/>
      <c r="BN77" s="9"/>
      <c r="BO77" s="9"/>
      <c r="BP77" s="9"/>
      <c r="BQ77" s="10">
        <v>0</v>
      </c>
      <c r="BR77" s="10">
        <v>0.5</v>
      </c>
    </row>
    <row r="78" spans="1:70" ht="18" customHeight="1" x14ac:dyDescent="0.3">
      <c r="A78" s="11">
        <f t="shared" si="7"/>
        <v>2017</v>
      </c>
      <c r="B78" s="13">
        <v>0.4</v>
      </c>
      <c r="C78" s="13">
        <v>0.42299999999999999</v>
      </c>
      <c r="D78" s="13">
        <v>7.3999999999999996E-2</v>
      </c>
      <c r="E78" s="13">
        <v>0.03</v>
      </c>
      <c r="F78" s="13">
        <v>1.7999999999999999E-2</v>
      </c>
      <c r="G78" s="13">
        <f>1-B78-C78-D78-E78-F78</f>
        <v>5.4999999999999993E-2</v>
      </c>
      <c r="H78" s="13">
        <f>B78/($B78+$C78)</f>
        <v>0.4860267314702309</v>
      </c>
      <c r="I78" s="14">
        <f>C78/($B78+$C78)</f>
        <v>0.5139732685297691</v>
      </c>
      <c r="J78" s="8">
        <f>[10]TRegsexe!J$19+[10]TRegsexe!J$35</f>
        <v>3.8003627383060359E-2</v>
      </c>
      <c r="K78" s="8"/>
      <c r="L78" s="8"/>
      <c r="M78" s="8">
        <f>[10]TRegage1!B$19+[10]TRegage1!B$35</f>
        <v>0.38573446408655832</v>
      </c>
      <c r="N78" s="8"/>
      <c r="O78" s="8"/>
      <c r="P78" s="8">
        <f>[10]TRegdiplome!B$19+[10]TRegdiplome!B$35</f>
        <v>5.2573044205487723E-2</v>
      </c>
      <c r="Q78" s="8">
        <f>[10]TRegdiplome!J$19+[10]TRegdiplome!J$35</f>
        <v>9.2750533378796185E-3</v>
      </c>
      <c r="R78" s="8">
        <f>[10]TRegdiplome!N$19+[10]TRegdiplome!N$35</f>
        <v>5.1390412527569374E-2</v>
      </c>
      <c r="S78" s="8">
        <f>[10]TRegdiplome!R$19+[10]TRegdiplome!R$35</f>
        <v>6.623748617635139E-2</v>
      </c>
      <c r="U78" s="8">
        <f>[10]TRegdiplome2!B$19+[10]TRegdiplome2!B$35</f>
        <v>0.112175293207129</v>
      </c>
      <c r="V78" s="8">
        <f>[10]TRegdiplome2!J$19+[10]TRegdiplome2!J$35</f>
        <v>6.0885066234983076E-2</v>
      </c>
      <c r="W78" s="8">
        <f>[10]TRegdiplome2!N$19+[10]TRegdiplome2!N$35</f>
        <v>0.11614608975261526</v>
      </c>
      <c r="Y78" s="8"/>
      <c r="Z78" s="8">
        <f>[10]TRegtop10e!B$19+[10]TRegtop10e!B$35</f>
        <v>0.12855382285364897</v>
      </c>
      <c r="AA78" s="8">
        <f>[10]TRegtop10e!J$19+[10]TRegtop10e!J$35</f>
        <v>7.9730833739546508E-2</v>
      </c>
      <c r="AB78" s="8">
        <f>[10]TRegtop10e!N$19+[10]TRegtop10e!N$35</f>
        <v>0.12092561624271257</v>
      </c>
      <c r="AC78" s="8"/>
      <c r="AD78" s="8"/>
      <c r="AE78" s="8">
        <f>[10]TRegtop10y!B$19+[10]TRegtop10y!B$35</f>
        <v>-0.11592304712485127</v>
      </c>
      <c r="AF78" s="8">
        <f>[10]TRegtop10y!J$19+[10]TRegtop10y!J$35</f>
        <v>-0.18742062813709065</v>
      </c>
      <c r="AG78" s="8">
        <f>[10]TRegtop10y!N$19+[10]TRegtop10y!N$35</f>
        <v>-0.20983152937973992</v>
      </c>
      <c r="AH78" s="8">
        <f>[10]TRegtop10y!R$19+[10]TRegtop10y!R$35</f>
        <v>-0.18872905235618503</v>
      </c>
      <c r="AI78" s="8"/>
      <c r="AJ78" s="8">
        <f>[10]TRegowner!B$19+[10]TRegowner!B$35</f>
        <v>-0.32554990100002584</v>
      </c>
      <c r="AK78" s="8">
        <f>[10]TRegowner!J$19+[10]TRegowner!J$35</f>
        <v>-0.20678826963191829</v>
      </c>
      <c r="AL78" s="8">
        <f>[10]TRegowner!N$19+[10]TRegowner!N$35</f>
        <v>-0.2097200704884763</v>
      </c>
      <c r="AM78" s="24">
        <v>-0.22121556786546648</v>
      </c>
      <c r="AN78" s="8"/>
      <c r="AQ78" s="8"/>
      <c r="AS78" s="8"/>
      <c r="AT78" s="8"/>
      <c r="AV78" s="8">
        <v>0.5</v>
      </c>
      <c r="AW78" s="9">
        <v>0</v>
      </c>
      <c r="AY78" s="9"/>
      <c r="AZ78" s="9"/>
      <c r="BA78" s="9"/>
      <c r="BB78" s="9"/>
      <c r="BC78" s="9"/>
      <c r="BD78" s="9"/>
      <c r="BE78" s="9"/>
      <c r="BF78" s="9"/>
      <c r="BG78" s="9"/>
      <c r="BH78" s="9"/>
      <c r="BI78" s="9"/>
      <c r="BJ78" s="9"/>
      <c r="BK78" s="9"/>
      <c r="BL78" s="9"/>
      <c r="BM78" s="9"/>
      <c r="BN78" s="9"/>
      <c r="BO78" s="9"/>
      <c r="BP78" s="9"/>
      <c r="BQ78" s="10">
        <v>0</v>
      </c>
      <c r="BR78" s="10">
        <v>0.5</v>
      </c>
    </row>
    <row r="79" spans="1:70" ht="18" customHeight="1" x14ac:dyDescent="0.3">
      <c r="A79" s="11">
        <f t="shared" si="7"/>
        <v>2018</v>
      </c>
      <c r="B79" s="12"/>
      <c r="C79" s="12"/>
      <c r="D79" s="12"/>
      <c r="E79" s="12"/>
      <c r="F79" s="12"/>
      <c r="G79" s="12"/>
      <c r="H79" s="12"/>
      <c r="I79" s="9"/>
      <c r="J79" s="8"/>
      <c r="K79" s="8"/>
      <c r="L79" s="8"/>
      <c r="M79" s="8"/>
      <c r="N79" s="8"/>
      <c r="O79" s="8"/>
      <c r="P79" s="8"/>
      <c r="Q79" s="8"/>
      <c r="R79" s="8"/>
      <c r="S79" s="8"/>
      <c r="U79" s="8"/>
      <c r="V79" s="8"/>
      <c r="W79" s="8"/>
      <c r="Y79" s="8"/>
      <c r="Z79" s="8"/>
      <c r="AA79" s="8"/>
      <c r="AB79" s="8"/>
      <c r="AC79" s="8"/>
      <c r="AD79" s="8"/>
      <c r="AE79" s="8"/>
      <c r="AF79" s="8"/>
      <c r="AG79" s="8"/>
      <c r="AH79" s="8"/>
      <c r="AI79" s="8"/>
      <c r="AJ79" s="8"/>
      <c r="AK79" s="8"/>
      <c r="AL79" s="8"/>
      <c r="AM79" s="8"/>
      <c r="AN79" s="8"/>
      <c r="AQ79" s="8"/>
      <c r="AS79" s="8"/>
      <c r="AT79" s="8"/>
      <c r="AV79" s="8">
        <v>0.5</v>
      </c>
      <c r="AW79" s="9">
        <v>0</v>
      </c>
      <c r="AY79" s="9"/>
      <c r="AZ79" s="9"/>
      <c r="BA79" s="9"/>
      <c r="BB79" s="9"/>
      <c r="BC79" s="9"/>
      <c r="BD79" s="9"/>
      <c r="BE79" s="9"/>
      <c r="BF79" s="9"/>
      <c r="BG79" s="9"/>
      <c r="BH79" s="9"/>
      <c r="BI79" s="9"/>
      <c r="BJ79" s="9"/>
      <c r="BK79" s="9"/>
      <c r="BL79" s="9"/>
      <c r="BM79" s="9"/>
      <c r="BN79" s="9"/>
      <c r="BO79" s="9"/>
      <c r="BP79" s="9"/>
      <c r="BQ79" s="10">
        <v>0</v>
      </c>
      <c r="BR79" s="10">
        <v>0.5</v>
      </c>
    </row>
    <row r="80" spans="1:70" ht="18" customHeight="1" x14ac:dyDescent="0.3">
      <c r="A80" s="11">
        <f t="shared" si="7"/>
        <v>2019</v>
      </c>
      <c r="B80" s="12"/>
      <c r="C80" s="12"/>
      <c r="D80" s="12"/>
      <c r="E80" s="12"/>
      <c r="F80" s="12"/>
      <c r="G80" s="12"/>
      <c r="H80" s="12"/>
      <c r="I80" s="9"/>
      <c r="J80" s="8"/>
      <c r="K80" s="8"/>
      <c r="L80" s="8"/>
      <c r="M80" s="8"/>
      <c r="N80" s="8"/>
      <c r="O80" s="8"/>
      <c r="P80" s="8"/>
      <c r="Q80" s="8"/>
      <c r="R80" s="8"/>
      <c r="S80" s="8"/>
      <c r="U80" s="8"/>
      <c r="V80" s="8"/>
      <c r="W80" s="8"/>
      <c r="Y80" s="8"/>
      <c r="Z80" s="8"/>
      <c r="AA80" s="8"/>
      <c r="AB80" s="8"/>
      <c r="AC80" s="8"/>
      <c r="AD80" s="8"/>
      <c r="AE80" s="8"/>
      <c r="AF80" s="8"/>
      <c r="AG80" s="8"/>
      <c r="AH80" s="8"/>
      <c r="AI80" s="8"/>
      <c r="AJ80" s="8"/>
      <c r="AK80" s="8"/>
      <c r="AL80" s="8"/>
      <c r="AM80" s="8"/>
      <c r="AN80" s="8"/>
      <c r="AQ80" s="8"/>
      <c r="AS80" s="8"/>
      <c r="AT80" s="8"/>
      <c r="AV80" s="8">
        <v>0.5</v>
      </c>
      <c r="AW80" s="9">
        <v>0</v>
      </c>
      <c r="AY80" s="9"/>
      <c r="AZ80" s="9"/>
      <c r="BA80" s="9"/>
      <c r="BB80" s="9"/>
      <c r="BC80" s="9"/>
      <c r="BD80" s="9"/>
      <c r="BE80" s="9"/>
      <c r="BF80" s="9"/>
      <c r="BG80" s="9"/>
      <c r="BH80" s="9"/>
      <c r="BI80" s="9"/>
      <c r="BJ80" s="9"/>
      <c r="BK80" s="9"/>
      <c r="BL80" s="9"/>
      <c r="BM80" s="9"/>
      <c r="BN80" s="9"/>
      <c r="BO80" s="9"/>
      <c r="BP80" s="9"/>
      <c r="BQ80" s="10">
        <v>0</v>
      </c>
      <c r="BR80" s="10">
        <v>0.5</v>
      </c>
    </row>
    <row r="81" spans="1:70" ht="18" customHeight="1" x14ac:dyDescent="0.3">
      <c r="A81" s="11">
        <f t="shared" si="7"/>
        <v>2020</v>
      </c>
      <c r="B81" s="12"/>
      <c r="C81" s="12"/>
      <c r="D81" s="12"/>
      <c r="E81" s="12"/>
      <c r="F81" s="12"/>
      <c r="G81" s="12"/>
      <c r="H81" s="12"/>
      <c r="I81" s="9"/>
      <c r="J81" s="8"/>
      <c r="K81" s="8"/>
      <c r="L81" s="8"/>
      <c r="M81" s="8"/>
      <c r="N81" s="8"/>
      <c r="O81" s="8"/>
      <c r="P81" s="8"/>
      <c r="Q81" s="8"/>
      <c r="R81" s="8"/>
      <c r="S81" s="8"/>
      <c r="T81" s="8"/>
      <c r="U81" s="8"/>
      <c r="V81" s="8"/>
      <c r="W81" s="8"/>
      <c r="Y81" s="8"/>
      <c r="Z81" s="8"/>
      <c r="AA81" s="8"/>
      <c r="AB81" s="8"/>
      <c r="AC81" s="8"/>
      <c r="AD81" s="8"/>
      <c r="AE81" s="8"/>
      <c r="AF81" s="8"/>
      <c r="AG81" s="8"/>
      <c r="AH81" s="8"/>
      <c r="AI81" s="8"/>
      <c r="AJ81" s="8"/>
      <c r="AK81" s="8"/>
      <c r="AL81" s="8"/>
      <c r="AM81" s="8"/>
      <c r="AN81" s="8"/>
      <c r="AQ81" s="8"/>
      <c r="AS81" s="8"/>
      <c r="AT81" s="8"/>
      <c r="AV81" s="8">
        <v>0.5</v>
      </c>
      <c r="AW81" s="9">
        <v>0</v>
      </c>
      <c r="AY81" s="9"/>
      <c r="AZ81" s="9"/>
      <c r="BA81" s="9"/>
      <c r="BB81" s="9"/>
      <c r="BC81" s="9"/>
      <c r="BD81" s="9"/>
      <c r="BE81" s="9"/>
      <c r="BF81" s="9"/>
      <c r="BG81" s="9"/>
      <c r="BH81" s="9"/>
      <c r="BI81" s="9"/>
      <c r="BJ81" s="9"/>
      <c r="BK81" s="9"/>
      <c r="BL81" s="9"/>
      <c r="BM81" s="9"/>
      <c r="BN81" s="9"/>
      <c r="BO81" s="9"/>
      <c r="BP81" s="9"/>
      <c r="BQ81" s="10">
        <v>0</v>
      </c>
      <c r="BR81" s="10">
        <v>0.5</v>
      </c>
    </row>
    <row r="82" spans="1:70" ht="15.6" x14ac:dyDescent="0.3">
      <c r="J82" s="10"/>
      <c r="K82" s="10"/>
      <c r="L82" s="10"/>
      <c r="M82" s="10"/>
      <c r="N82" s="10"/>
      <c r="O82" s="10"/>
      <c r="P82" s="10"/>
      <c r="Q82" s="10"/>
      <c r="R82" s="10"/>
      <c r="S82" s="10"/>
      <c r="T82" s="10"/>
      <c r="U82" s="10"/>
      <c r="V82" s="10"/>
      <c r="W82" s="10"/>
      <c r="Y82" s="10"/>
      <c r="AD82" s="10"/>
    </row>
    <row r="83" spans="1:70" ht="15.6" x14ac:dyDescent="0.3">
      <c r="A83" s="1" t="s">
        <v>15</v>
      </c>
      <c r="J83" s="10"/>
      <c r="K83" s="10"/>
      <c r="L83" s="10"/>
      <c r="M83" s="10"/>
      <c r="N83" s="10"/>
      <c r="O83" s="10"/>
      <c r="P83" s="10"/>
      <c r="Q83" s="10"/>
      <c r="R83" s="10"/>
      <c r="S83" s="10"/>
      <c r="T83" s="10"/>
      <c r="U83" s="10"/>
      <c r="V83" s="10"/>
      <c r="W83" s="10"/>
      <c r="Y83" s="10"/>
      <c r="AD83" s="10"/>
    </row>
    <row r="84" spans="1:70" ht="15.6" x14ac:dyDescent="0.3">
      <c r="A84" s="1" t="s">
        <v>14</v>
      </c>
      <c r="J84" s="10"/>
      <c r="K84" s="10"/>
      <c r="L84" s="10"/>
      <c r="M84" s="10"/>
      <c r="N84" s="10"/>
      <c r="O84" s="10"/>
      <c r="P84" s="10"/>
      <c r="Q84" s="10"/>
      <c r="R84" s="10"/>
      <c r="S84" s="10"/>
      <c r="T84" s="10"/>
      <c r="U84" s="10"/>
      <c r="V84" s="10"/>
      <c r="W84" s="10"/>
      <c r="Y84" s="10"/>
      <c r="AD84" s="10"/>
    </row>
    <row r="85" spans="1:70" ht="15.6" x14ac:dyDescent="0.3">
      <c r="A85" s="1"/>
      <c r="J85" s="10"/>
      <c r="K85" s="10"/>
      <c r="L85" s="10"/>
      <c r="M85" s="10"/>
      <c r="N85" s="10"/>
      <c r="O85" s="10"/>
      <c r="P85" s="10"/>
      <c r="Q85" s="10"/>
      <c r="R85" s="10"/>
      <c r="S85" s="10"/>
      <c r="T85" s="10"/>
      <c r="U85" s="10"/>
      <c r="V85" s="10"/>
      <c r="W85" s="10"/>
      <c r="Y85" s="10"/>
      <c r="AD85" s="10"/>
    </row>
    <row r="86" spans="1:70" ht="15.6" x14ac:dyDescent="0.3">
      <c r="A86" s="1" t="s">
        <v>18</v>
      </c>
      <c r="J86" s="10"/>
      <c r="K86" s="10"/>
      <c r="L86" s="10"/>
      <c r="M86" s="10"/>
      <c r="N86" s="10"/>
      <c r="O86" s="10"/>
      <c r="P86" s="10"/>
      <c r="Q86" s="10"/>
      <c r="R86" s="10"/>
      <c r="S86" s="10"/>
      <c r="T86" s="10"/>
      <c r="U86" s="10"/>
      <c r="V86" s="10"/>
      <c r="W86" s="10"/>
      <c r="Y86" s="10"/>
      <c r="AD86" s="10"/>
    </row>
    <row r="87" spans="1:70" ht="15.6" x14ac:dyDescent="0.3">
      <c r="A87" s="18" t="s">
        <v>17</v>
      </c>
      <c r="B87" s="13">
        <v>0.372</v>
      </c>
      <c r="C87" s="13">
        <v>0.379</v>
      </c>
      <c r="D87" s="13">
        <v>0.193</v>
      </c>
      <c r="E87" s="13">
        <v>0.02</v>
      </c>
      <c r="F87" s="13">
        <v>0</v>
      </c>
      <c r="G87" s="13">
        <f t="shared" ref="G87:G88" si="8">1-B87-C87-D87-E87-F87</f>
        <v>3.599999999999999E-2</v>
      </c>
      <c r="H87" s="13">
        <f>B87/($B87+$C87)</f>
        <v>0.49533954727030627</v>
      </c>
      <c r="I87" s="14">
        <f>C87/($B87+$C87)</f>
        <v>0.50466045272969373</v>
      </c>
      <c r="J87" s="10"/>
      <c r="K87" s="10"/>
      <c r="L87" s="10"/>
      <c r="M87" s="10"/>
      <c r="N87" s="10"/>
      <c r="O87" s="10"/>
      <c r="P87" s="10"/>
      <c r="Q87" s="10"/>
      <c r="R87" s="10"/>
      <c r="S87" s="10"/>
      <c r="T87" s="10"/>
      <c r="U87" s="10"/>
      <c r="V87" s="10"/>
      <c r="W87" s="10"/>
      <c r="Y87" s="10"/>
      <c r="AD87" s="10"/>
    </row>
    <row r="88" spans="1:70" ht="15.6" x14ac:dyDescent="0.3">
      <c r="A88" s="18" t="s">
        <v>16</v>
      </c>
      <c r="B88" s="13">
        <v>0.39200000000000002</v>
      </c>
      <c r="C88" s="13">
        <v>0.35799999999999998</v>
      </c>
      <c r="D88" s="13">
        <v>0.183</v>
      </c>
      <c r="E88" s="13">
        <v>2.9000000000000001E-2</v>
      </c>
      <c r="F88" s="13">
        <v>0</v>
      </c>
      <c r="G88" s="13">
        <f t="shared" si="8"/>
        <v>3.8000000000000006E-2</v>
      </c>
      <c r="H88" s="13">
        <f>B88/($B88+$C88)</f>
        <v>0.52266666666666672</v>
      </c>
      <c r="I88" s="14">
        <f>C88/($B88+$C88)</f>
        <v>0.47733333333333333</v>
      </c>
      <c r="J88" s="10"/>
      <c r="K88" s="10"/>
      <c r="L88" s="10"/>
      <c r="M88" s="10"/>
      <c r="N88" s="10"/>
      <c r="O88" s="10"/>
      <c r="P88" s="10"/>
      <c r="Q88" s="10"/>
      <c r="R88" s="10"/>
      <c r="S88" s="10"/>
      <c r="T88" s="10"/>
      <c r="U88" s="10"/>
      <c r="V88" s="10"/>
      <c r="W88" s="10"/>
      <c r="Y88" s="10"/>
      <c r="AD88" s="10"/>
    </row>
    <row r="89" spans="1:70" ht="15.6" x14ac:dyDescent="0.3">
      <c r="J89" s="10"/>
      <c r="K89" s="10"/>
      <c r="L89" s="10"/>
      <c r="M89" s="10"/>
      <c r="N89" s="10"/>
      <c r="O89" s="10"/>
      <c r="P89" s="10"/>
      <c r="Q89" s="10"/>
      <c r="R89" s="10"/>
      <c r="S89" s="10"/>
      <c r="T89" s="10"/>
      <c r="U89" s="10"/>
      <c r="V89" s="10"/>
      <c r="W89" s="10"/>
      <c r="Y89" s="10"/>
      <c r="AD89" s="10"/>
    </row>
    <row r="90" spans="1:70" ht="15.6" x14ac:dyDescent="0.3">
      <c r="B90" s="2" t="s">
        <v>21</v>
      </c>
      <c r="J90" s="10"/>
      <c r="K90" s="10"/>
      <c r="L90" s="10"/>
      <c r="M90" s="10"/>
      <c r="N90" s="10"/>
      <c r="O90" s="10"/>
      <c r="P90" s="10"/>
      <c r="Q90" s="10"/>
      <c r="R90" s="10"/>
      <c r="S90" s="10"/>
      <c r="T90" s="10"/>
      <c r="U90" s="10"/>
      <c r="V90" s="10"/>
      <c r="W90" s="10"/>
      <c r="Y90" s="10"/>
      <c r="AD90" s="10"/>
    </row>
    <row r="91" spans="1:70" ht="15.6" x14ac:dyDescent="0.3">
      <c r="A91" s="20" t="s">
        <v>22</v>
      </c>
      <c r="B91" s="20" t="s">
        <v>23</v>
      </c>
      <c r="K91" s="10"/>
      <c r="L91" s="10"/>
      <c r="M91" s="10"/>
      <c r="N91" s="10"/>
      <c r="O91" s="10"/>
      <c r="P91" s="10"/>
      <c r="Q91" s="10"/>
      <c r="R91" s="10"/>
      <c r="S91" s="10"/>
      <c r="T91" s="10"/>
      <c r="U91" s="10"/>
      <c r="V91" s="10"/>
      <c r="W91" s="10"/>
      <c r="Y91" s="10"/>
      <c r="AD91" s="10"/>
    </row>
    <row r="92" spans="1:70" ht="15.6" x14ac:dyDescent="0.3">
      <c r="A92" s="11">
        <v>1955</v>
      </c>
      <c r="B92" s="19">
        <f>H$16</f>
        <v>0.48283038501560871</v>
      </c>
      <c r="K92" s="10"/>
      <c r="L92" s="10"/>
      <c r="M92" s="10"/>
      <c r="N92" s="10"/>
      <c r="O92" s="10"/>
      <c r="P92" s="10"/>
      <c r="Q92" s="10"/>
      <c r="R92" s="10"/>
      <c r="S92" s="10"/>
      <c r="T92" s="10"/>
      <c r="U92" s="10"/>
      <c r="V92" s="10"/>
      <c r="W92" s="10"/>
      <c r="Y92" s="10"/>
      <c r="AD92" s="10"/>
    </row>
    <row r="93" spans="1:70" ht="15.6" x14ac:dyDescent="0.3">
      <c r="A93" s="11">
        <v>1959</v>
      </c>
      <c r="B93" s="19">
        <f>H$20</f>
        <v>0.46995708154506438</v>
      </c>
      <c r="K93" s="10"/>
      <c r="L93" s="10"/>
      <c r="M93" s="10"/>
      <c r="N93" s="10"/>
      <c r="O93" s="10"/>
      <c r="P93" s="10"/>
      <c r="Q93" s="10"/>
      <c r="R93" s="10"/>
      <c r="S93" s="10"/>
      <c r="T93" s="10"/>
      <c r="U93" s="10"/>
      <c r="V93" s="10"/>
      <c r="W93" s="10"/>
      <c r="Y93" s="10"/>
      <c r="AD93" s="10"/>
    </row>
    <row r="94" spans="1:70" ht="15.6" x14ac:dyDescent="0.3">
      <c r="A94" s="11">
        <v>1964</v>
      </c>
      <c r="B94" s="19">
        <f>H$25</f>
        <v>0.504</v>
      </c>
      <c r="K94" s="10"/>
      <c r="L94" s="10"/>
      <c r="M94" s="10"/>
      <c r="N94" s="10"/>
      <c r="O94" s="10"/>
      <c r="P94" s="10"/>
      <c r="Q94" s="10"/>
      <c r="R94" s="10"/>
      <c r="S94" s="10"/>
      <c r="T94" s="10"/>
      <c r="U94" s="10"/>
      <c r="V94" s="10"/>
      <c r="W94" s="10"/>
      <c r="Y94" s="10"/>
      <c r="AD94" s="10"/>
    </row>
    <row r="95" spans="1:70" ht="15.6" x14ac:dyDescent="0.3">
      <c r="A95" s="11">
        <v>1966</v>
      </c>
      <c r="B95" s="19">
        <f>H$27</f>
        <v>0.53392658509454949</v>
      </c>
      <c r="K95" s="10"/>
      <c r="L95" s="10"/>
      <c r="M95" s="10"/>
      <c r="N95" s="10"/>
      <c r="O95" s="10"/>
      <c r="P95" s="10"/>
      <c r="Q95" s="10"/>
      <c r="R95" s="10"/>
      <c r="S95" s="10"/>
      <c r="T95" s="10"/>
      <c r="U95" s="10"/>
      <c r="V95" s="10"/>
      <c r="W95" s="10"/>
      <c r="Y95" s="10"/>
      <c r="AD95" s="10"/>
    </row>
    <row r="96" spans="1:70" ht="15.6" x14ac:dyDescent="0.3">
      <c r="A96" s="11">
        <v>1970</v>
      </c>
      <c r="B96" s="19">
        <f>H$31</f>
        <v>0.48156424581005586</v>
      </c>
      <c r="K96" s="10"/>
      <c r="L96" s="10"/>
      <c r="M96" s="10"/>
      <c r="N96" s="10"/>
      <c r="O96" s="10"/>
      <c r="P96" s="10"/>
      <c r="Q96" s="10"/>
      <c r="R96" s="10"/>
      <c r="S96" s="10"/>
      <c r="T96" s="10"/>
      <c r="U96" s="10"/>
      <c r="V96" s="10"/>
      <c r="W96" s="10"/>
      <c r="Y96" s="10"/>
      <c r="Z96" s="10"/>
      <c r="AA96" s="10"/>
      <c r="AB96" s="10"/>
      <c r="AC96" s="10"/>
      <c r="AD96" s="10"/>
    </row>
    <row r="97" spans="1:30" ht="15.6" x14ac:dyDescent="0.3">
      <c r="A97" s="11">
        <v>1974</v>
      </c>
      <c r="B97" s="19">
        <f>H$35</f>
        <v>0.50899400399733519</v>
      </c>
      <c r="K97" s="10"/>
      <c r="L97" s="10"/>
      <c r="M97" s="10"/>
      <c r="N97" s="10"/>
      <c r="O97" s="10"/>
      <c r="P97" s="10"/>
      <c r="Q97" s="10"/>
      <c r="R97" s="10"/>
      <c r="S97" s="10"/>
      <c r="T97" s="10"/>
      <c r="U97" s="10"/>
      <c r="V97" s="10"/>
      <c r="W97" s="10"/>
      <c r="X97" s="10"/>
      <c r="Y97" s="10"/>
      <c r="Z97" s="10"/>
      <c r="AA97" s="10"/>
      <c r="AB97" s="10"/>
      <c r="AC97" s="10"/>
      <c r="AD97" s="10"/>
    </row>
    <row r="98" spans="1:30" ht="15.6" x14ac:dyDescent="0.3">
      <c r="A98" s="11">
        <v>1979</v>
      </c>
      <c r="B98" s="19">
        <f>H$40</f>
        <v>0.45668316831683164</v>
      </c>
      <c r="K98" s="10"/>
      <c r="L98" s="10"/>
      <c r="M98" s="10"/>
      <c r="N98" s="10"/>
      <c r="O98" s="10"/>
      <c r="P98" s="10"/>
      <c r="Q98" s="10"/>
      <c r="R98" s="10"/>
      <c r="S98" s="10"/>
      <c r="T98" s="10"/>
      <c r="U98" s="10"/>
      <c r="V98" s="10"/>
      <c r="W98" s="10"/>
      <c r="X98" s="10"/>
      <c r="Y98" s="10"/>
      <c r="Z98" s="10"/>
      <c r="AA98" s="10"/>
      <c r="AB98" s="10"/>
      <c r="AC98" s="10"/>
      <c r="AD98" s="10"/>
    </row>
    <row r="99" spans="1:30" ht="15.6" x14ac:dyDescent="0.3">
      <c r="A99" s="11">
        <v>1983</v>
      </c>
      <c r="B99" s="19">
        <f>H$44</f>
        <v>0.39428571428571435</v>
      </c>
    </row>
    <row r="100" spans="1:30" ht="15.6" x14ac:dyDescent="0.3">
      <c r="A100" s="11">
        <v>1987</v>
      </c>
      <c r="B100" s="19">
        <f>H$48</f>
        <v>0.42191780821917807</v>
      </c>
    </row>
    <row r="101" spans="1:30" ht="15.6" x14ac:dyDescent="0.3">
      <c r="A101" s="11">
        <v>1992</v>
      </c>
      <c r="B101" s="19">
        <f>H$53</f>
        <v>0.45085190039318485</v>
      </c>
    </row>
    <row r="102" spans="1:30" ht="15.6" x14ac:dyDescent="0.3">
      <c r="A102" s="11">
        <v>1997</v>
      </c>
      <c r="B102" s="19">
        <f>H$58</f>
        <v>0.58457374830852504</v>
      </c>
    </row>
    <row r="103" spans="1:30" ht="15.6" x14ac:dyDescent="0.3">
      <c r="A103" s="11">
        <v>2001</v>
      </c>
      <c r="B103" s="19">
        <f>H$62</f>
        <v>0.56215469613259672</v>
      </c>
    </row>
    <row r="104" spans="1:30" ht="15.6" x14ac:dyDescent="0.3">
      <c r="A104" s="11">
        <v>2005</v>
      </c>
      <c r="B104" s="19">
        <f>H$66</f>
        <v>0.52071005917159763</v>
      </c>
    </row>
    <row r="105" spans="1:30" ht="15.6" x14ac:dyDescent="0.3">
      <c r="A105" s="11">
        <v>2010</v>
      </c>
      <c r="B105" s="19">
        <f>H$71</f>
        <v>0.44546850998463899</v>
      </c>
    </row>
    <row r="106" spans="1:30" ht="15.6" x14ac:dyDescent="0.3">
      <c r="A106" s="11">
        <v>2015</v>
      </c>
      <c r="B106" s="19">
        <f>H$76</f>
        <v>0.45170876671619609</v>
      </c>
    </row>
    <row r="107" spans="1:30" ht="15.6" x14ac:dyDescent="0.3">
      <c r="A107" s="11">
        <v>2016</v>
      </c>
      <c r="B107" s="19">
        <v>0.48099999999999998</v>
      </c>
    </row>
    <row r="108" spans="1:30" ht="15.6" x14ac:dyDescent="0.3">
      <c r="A108" s="11">
        <v>2017</v>
      </c>
      <c r="B108" s="19">
        <f>H$78</f>
        <v>0.4860267314702309</v>
      </c>
    </row>
    <row r="109" spans="1:30" ht="15.6" x14ac:dyDescent="0.3">
      <c r="A109" s="11"/>
    </row>
  </sheetData>
  <mergeCells count="10">
    <mergeCell ref="AE4:AH4"/>
    <mergeCell ref="U4:Y4"/>
    <mergeCell ref="Z4:AC4"/>
    <mergeCell ref="AJ4:AM4"/>
    <mergeCell ref="A2:T2"/>
    <mergeCell ref="A4:A5"/>
    <mergeCell ref="B4:G4"/>
    <mergeCell ref="H4:I4"/>
    <mergeCell ref="J4:L4"/>
    <mergeCell ref="M4:O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Graphiques</vt:lpstr>
      </vt:variant>
      <vt:variant>
        <vt:i4>26</vt:i4>
      </vt:variant>
    </vt:vector>
  </HeadingPairs>
  <TitlesOfParts>
    <vt:vector size="28" baseType="lpstr">
      <vt:lpstr>ReadMe </vt:lpstr>
      <vt:lpstr>TUK1</vt:lpstr>
      <vt:lpstr>I2cE</vt:lpstr>
      <vt:lpstr>I2dE</vt:lpstr>
      <vt:lpstr>F1aE</vt:lpstr>
      <vt:lpstr>F1bE</vt:lpstr>
      <vt:lpstr>F2aE</vt:lpstr>
      <vt:lpstr>F2bE</vt:lpstr>
      <vt:lpstr>F3aE</vt:lpstr>
      <vt:lpstr>F3bE</vt:lpstr>
      <vt:lpstr>F3cE</vt:lpstr>
      <vt:lpstr>F3dE</vt:lpstr>
      <vt:lpstr>F3eE</vt:lpstr>
      <vt:lpstr>F3fE </vt:lpstr>
      <vt:lpstr>F3gE</vt:lpstr>
      <vt:lpstr>F4aE</vt:lpstr>
      <vt:lpstr>F4bE</vt:lpstr>
      <vt:lpstr>F4cE</vt:lpstr>
      <vt:lpstr>F5aE</vt:lpstr>
      <vt:lpstr>F5bE</vt:lpstr>
      <vt:lpstr>F5cE</vt:lpstr>
      <vt:lpstr>F5dE</vt:lpstr>
      <vt:lpstr>F5eE</vt:lpstr>
      <vt:lpstr>F5fE</vt:lpstr>
      <vt:lpstr>F5gE</vt:lpstr>
      <vt:lpstr>F5hE </vt:lpstr>
      <vt:lpstr>F6aE</vt:lpstr>
      <vt:lpstr>F6bE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2019-03-20T14:41:45Z</dcterms:modified>
</cp:coreProperties>
</file>