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worksheets/sheet2.xml" ContentType="application/vnd.openxmlformats-officedocument.spreadsheetml.work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tabRatio="565"/>
  </bookViews>
  <sheets>
    <sheet name="ReadMe " sheetId="23" r:id="rId1"/>
    <sheet name="FI" sheetId="34" r:id="rId2"/>
    <sheet name="FII" sheetId="48" r:id="rId3"/>
    <sheet name="FIII" sheetId="49" r:id="rId4"/>
    <sheet name="FIV" sheetId="50" r:id="rId5"/>
    <sheet name="FV" sheetId="51" r:id="rId6"/>
    <sheet name="FVI" sheetId="52" r:id="rId7"/>
    <sheet name="FVIIa" sheetId="53" r:id="rId8"/>
    <sheet name="FVIIb" sheetId="54" r:id="rId9"/>
    <sheet name="FVIII" sheetId="55" r:id="rId10"/>
    <sheet name="FIX" sheetId="56" r:id="rId11"/>
    <sheet name="FX" sheetId="57" r:id="rId12"/>
    <sheet name="FXI" sheetId="59" r:id="rId13"/>
    <sheet name="TI" sheetId="60" r:id="rId14"/>
    <sheet name="FXII" sheetId="39" r:id="rId15"/>
    <sheet name="FXIII " sheetId="40" r:id="rId16"/>
    <sheet name="FXIV" sheetId="42" r:id="rId17"/>
    <sheet name="FXV" sheetId="43" r:id="rId18"/>
    <sheet name="FXVI" sheetId="44" r:id="rId19"/>
    <sheet name="FXVII" sheetId="45" r:id="rId20"/>
    <sheet name="FXVIII" sheetId="12" r:id="rId21"/>
    <sheet name="FXIX " sheetId="29" r:id="rId22"/>
    <sheet name="FXX" sheetId="36" r:id="rId23"/>
    <sheet name="FXXI" sheetId="35" r:id="rId24"/>
    <sheet name="DataFR2" sheetId="61" r:id="rId25"/>
    <sheet name="DataFR3" sheetId="62" r:id="rId26"/>
    <sheet name="DataFR4" sheetId="63" r:id="rId27"/>
    <sheet name="DataFR5" sheetId="64" r:id="rId28"/>
    <sheet name="DataFR6" sheetId="65" r:id="rId29"/>
    <sheet name="DataUS1" sheetId="46" r:id="rId30"/>
    <sheet name="DataUS2" sheetId="47" r:id="rId31"/>
    <sheet name="DataUK1" sheetId="3" r:id="rId32"/>
    <sheet name="religionlabcorr" sheetId="37" r:id="rId33"/>
    <sheet name="ethniclabcorr" sheetId="38" r:id="rId34"/>
  </sheets>
  <externalReferences>
    <externalReference r:id="rId35"/>
    <externalReference r:id="rId36"/>
    <externalReference r:id="rId37"/>
    <externalReference r:id="rId38"/>
    <externalReference r:id="rId39"/>
  </externalReferences>
  <definedNames>
    <definedName name="_10000" localSheetId="26">[1]Регион!#REF!</definedName>
    <definedName name="_10000" localSheetId="27">[1]Регион!#REF!</definedName>
    <definedName name="_10000" localSheetId="28">[1]Регион!#REF!</definedName>
    <definedName name="_10000" localSheetId="30">[1]Регион!#REF!</definedName>
    <definedName name="_10000" localSheetId="0">[1]Регион!#REF!</definedName>
    <definedName name="_10000" localSheetId="13">[1]Регион!#REF!</definedName>
    <definedName name="_10000">[1]Регион!#REF!</definedName>
    <definedName name="_1080" localSheetId="26">[2]Регион!#REF!</definedName>
    <definedName name="_1080" localSheetId="27">[2]Регион!#REF!</definedName>
    <definedName name="_1080" localSheetId="28">[2]Регион!#REF!</definedName>
    <definedName name="_1080" localSheetId="30">[2]Регион!#REF!</definedName>
    <definedName name="_1080" localSheetId="0">[2]Регион!#REF!</definedName>
    <definedName name="_1080" localSheetId="13">[2]Регион!#REF!</definedName>
    <definedName name="_1080">[2]Регион!#REF!</definedName>
    <definedName name="_1090" localSheetId="26">[2]Регион!#REF!</definedName>
    <definedName name="_1090" localSheetId="27">[2]Регион!#REF!</definedName>
    <definedName name="_1090" localSheetId="28">[2]Регион!#REF!</definedName>
    <definedName name="_1090" localSheetId="30">[2]Регион!#REF!</definedName>
    <definedName name="_1090" localSheetId="0">[2]Регион!#REF!</definedName>
    <definedName name="_1090" localSheetId="13">[2]Регион!#REF!</definedName>
    <definedName name="_1090">[2]Регион!#REF!</definedName>
    <definedName name="_1100" localSheetId="26">[2]Регион!#REF!</definedName>
    <definedName name="_1100" localSheetId="27">[2]Регион!#REF!</definedName>
    <definedName name="_1100" localSheetId="28">[2]Регион!#REF!</definedName>
    <definedName name="_1100" localSheetId="30">[2]Регион!#REF!</definedName>
    <definedName name="_1100" localSheetId="0">[2]Регион!#REF!</definedName>
    <definedName name="_1100" localSheetId="13">[2]Регион!#REF!</definedName>
    <definedName name="_1100">[2]Регион!#REF!</definedName>
    <definedName name="_1110" localSheetId="26">[2]Регион!#REF!</definedName>
    <definedName name="_1110" localSheetId="27">[2]Регион!#REF!</definedName>
    <definedName name="_1110" localSheetId="28">[2]Регион!#REF!</definedName>
    <definedName name="_1110" localSheetId="30">[2]Регион!#REF!</definedName>
    <definedName name="_1110" localSheetId="0">[2]Регион!#REF!</definedName>
    <definedName name="_1110" localSheetId="13">[2]Регион!#REF!</definedName>
    <definedName name="_1110">[2]Регион!#REF!</definedName>
    <definedName name="_2" localSheetId="26">[1]Регион!#REF!</definedName>
    <definedName name="_2" localSheetId="27">[1]Регион!#REF!</definedName>
    <definedName name="_2" localSheetId="28">[1]Регион!#REF!</definedName>
    <definedName name="_2" localSheetId="30">[1]Регион!#REF!</definedName>
    <definedName name="_2" localSheetId="0">[1]Регион!#REF!</definedName>
    <definedName name="_2" localSheetId="13">[1]Регион!#REF!</definedName>
    <definedName name="_2">[1]Регион!#REF!</definedName>
    <definedName name="_2010" localSheetId="26">#REF!</definedName>
    <definedName name="_2010" localSheetId="27">#REF!</definedName>
    <definedName name="_2010" localSheetId="28">#REF!</definedName>
    <definedName name="_2010" localSheetId="30">#REF!</definedName>
    <definedName name="_2010" localSheetId="0">#REF!</definedName>
    <definedName name="_2010" localSheetId="13">#REF!</definedName>
    <definedName name="_2010">#REF!</definedName>
    <definedName name="_2080" localSheetId="26">[2]Регион!#REF!</definedName>
    <definedName name="_2080" localSheetId="27">[2]Регион!#REF!</definedName>
    <definedName name="_2080" localSheetId="28">[2]Регион!#REF!</definedName>
    <definedName name="_2080" localSheetId="30">[2]Регион!#REF!</definedName>
    <definedName name="_2080" localSheetId="0">[2]Регион!#REF!</definedName>
    <definedName name="_2080" localSheetId="13">[2]Регион!#REF!</definedName>
    <definedName name="_2080">[2]Регион!#REF!</definedName>
    <definedName name="_2090" localSheetId="26">[2]Регион!#REF!</definedName>
    <definedName name="_2090" localSheetId="27">[2]Регион!#REF!</definedName>
    <definedName name="_2090" localSheetId="28">[2]Регион!#REF!</definedName>
    <definedName name="_2090" localSheetId="30">[2]Регион!#REF!</definedName>
    <definedName name="_2090" localSheetId="0">[2]Регион!#REF!</definedName>
    <definedName name="_2090" localSheetId="13">[2]Регион!#REF!</definedName>
    <definedName name="_2090">[2]Регион!#REF!</definedName>
    <definedName name="_2100" localSheetId="26">[2]Регион!#REF!</definedName>
    <definedName name="_2100" localSheetId="27">[2]Регион!#REF!</definedName>
    <definedName name="_2100" localSheetId="28">[2]Регион!#REF!</definedName>
    <definedName name="_2100" localSheetId="30">[2]Регион!#REF!</definedName>
    <definedName name="_2100" localSheetId="0">[2]Регион!#REF!</definedName>
    <definedName name="_2100" localSheetId="13">[2]Регион!#REF!</definedName>
    <definedName name="_2100">[2]Регион!#REF!</definedName>
    <definedName name="_2110" localSheetId="26">[2]Регион!#REF!</definedName>
    <definedName name="_2110" localSheetId="27">[2]Регион!#REF!</definedName>
    <definedName name="_2110" localSheetId="28">[2]Регион!#REF!</definedName>
    <definedName name="_2110" localSheetId="30">[2]Регион!#REF!</definedName>
    <definedName name="_2110" localSheetId="0">[2]Регион!#REF!</definedName>
    <definedName name="_2110" localSheetId="13">[2]Регион!#REF!</definedName>
    <definedName name="_2110">[2]Регион!#REF!</definedName>
    <definedName name="_3080" localSheetId="26">[2]Регион!#REF!</definedName>
    <definedName name="_3080" localSheetId="27">[2]Регион!#REF!</definedName>
    <definedName name="_3080" localSheetId="28">[2]Регион!#REF!</definedName>
    <definedName name="_3080" localSheetId="30">[2]Регион!#REF!</definedName>
    <definedName name="_3080" localSheetId="0">[2]Регион!#REF!</definedName>
    <definedName name="_3080" localSheetId="13">[2]Регион!#REF!</definedName>
    <definedName name="_3080">[2]Регион!#REF!</definedName>
    <definedName name="_3090" localSheetId="26">[2]Регион!#REF!</definedName>
    <definedName name="_3090" localSheetId="27">[2]Регион!#REF!</definedName>
    <definedName name="_3090" localSheetId="28">[2]Регион!#REF!</definedName>
    <definedName name="_3090" localSheetId="30">[2]Регион!#REF!</definedName>
    <definedName name="_3090" localSheetId="0">[2]Регион!#REF!</definedName>
    <definedName name="_3090" localSheetId="13">[2]Регион!#REF!</definedName>
    <definedName name="_3090">[2]Регион!#REF!</definedName>
    <definedName name="_3100" localSheetId="26">[2]Регион!#REF!</definedName>
    <definedName name="_3100" localSheetId="27">[2]Регион!#REF!</definedName>
    <definedName name="_3100" localSheetId="28">[2]Регион!#REF!</definedName>
    <definedName name="_3100" localSheetId="30">[2]Регион!#REF!</definedName>
    <definedName name="_3100" localSheetId="0">[2]Регион!#REF!</definedName>
    <definedName name="_3100" localSheetId="13">[2]Регион!#REF!</definedName>
    <definedName name="_3100">[2]Регион!#REF!</definedName>
    <definedName name="_3110" localSheetId="26">[2]Регион!#REF!</definedName>
    <definedName name="_3110" localSheetId="27">[2]Регион!#REF!</definedName>
    <definedName name="_3110" localSheetId="28">[2]Регион!#REF!</definedName>
    <definedName name="_3110" localSheetId="30">[2]Регион!#REF!</definedName>
    <definedName name="_3110" localSheetId="0">[2]Регион!#REF!</definedName>
    <definedName name="_3110" localSheetId="13">[2]Регион!#REF!</definedName>
    <definedName name="_3110">[2]Регион!#REF!</definedName>
    <definedName name="_4080" localSheetId="26">[2]Регион!#REF!</definedName>
    <definedName name="_4080" localSheetId="27">[2]Регион!#REF!</definedName>
    <definedName name="_4080" localSheetId="28">[2]Регион!#REF!</definedName>
    <definedName name="_4080" localSheetId="30">[2]Регион!#REF!</definedName>
    <definedName name="_4080" localSheetId="0">[2]Регион!#REF!</definedName>
    <definedName name="_4080" localSheetId="13">[2]Регион!#REF!</definedName>
    <definedName name="_4080">[2]Регион!#REF!</definedName>
    <definedName name="_4090" localSheetId="26">[2]Регион!#REF!</definedName>
    <definedName name="_4090" localSheetId="27">[2]Регион!#REF!</definedName>
    <definedName name="_4090" localSheetId="28">[2]Регион!#REF!</definedName>
    <definedName name="_4090" localSheetId="30">[2]Регион!#REF!</definedName>
    <definedName name="_4090" localSheetId="0">[2]Регион!#REF!</definedName>
    <definedName name="_4090" localSheetId="13">[2]Регион!#REF!</definedName>
    <definedName name="_4090">[2]Регион!#REF!</definedName>
    <definedName name="_4100" localSheetId="26">[2]Регион!#REF!</definedName>
    <definedName name="_4100" localSheetId="27">[2]Регион!#REF!</definedName>
    <definedName name="_4100" localSheetId="28">[2]Регион!#REF!</definedName>
    <definedName name="_4100" localSheetId="30">[2]Регион!#REF!</definedName>
    <definedName name="_4100" localSheetId="0">[2]Регион!#REF!</definedName>
    <definedName name="_4100" localSheetId="13">[2]Регион!#REF!</definedName>
    <definedName name="_4100">[2]Регион!#REF!</definedName>
    <definedName name="_4110" localSheetId="26">[2]Регион!#REF!</definedName>
    <definedName name="_4110" localSheetId="27">[2]Регион!#REF!</definedName>
    <definedName name="_4110" localSheetId="28">[2]Регион!#REF!</definedName>
    <definedName name="_4110" localSheetId="30">[2]Регион!#REF!</definedName>
    <definedName name="_4110" localSheetId="0">[2]Регион!#REF!</definedName>
    <definedName name="_4110" localSheetId="13">[2]Регион!#REF!</definedName>
    <definedName name="_4110">[2]Регион!#REF!</definedName>
    <definedName name="_5080" localSheetId="26">[2]Регион!#REF!</definedName>
    <definedName name="_5080" localSheetId="27">[2]Регион!#REF!</definedName>
    <definedName name="_5080" localSheetId="28">[2]Регион!#REF!</definedName>
    <definedName name="_5080" localSheetId="30">[2]Регион!#REF!</definedName>
    <definedName name="_5080" localSheetId="0">[2]Регион!#REF!</definedName>
    <definedName name="_5080" localSheetId="13">[2]Регион!#REF!</definedName>
    <definedName name="_5080">[2]Регион!#REF!</definedName>
    <definedName name="_5090" localSheetId="26">[2]Регион!#REF!</definedName>
    <definedName name="_5090" localSheetId="27">[2]Регион!#REF!</definedName>
    <definedName name="_5090" localSheetId="28">[2]Регион!#REF!</definedName>
    <definedName name="_5090" localSheetId="30">[2]Регион!#REF!</definedName>
    <definedName name="_5090" localSheetId="0">[2]Регион!#REF!</definedName>
    <definedName name="_5090" localSheetId="13">[2]Регион!#REF!</definedName>
    <definedName name="_5090">[2]Регион!#REF!</definedName>
    <definedName name="_5100" localSheetId="26">[2]Регион!#REF!</definedName>
    <definedName name="_5100" localSheetId="27">[2]Регион!#REF!</definedName>
    <definedName name="_5100" localSheetId="28">[2]Регион!#REF!</definedName>
    <definedName name="_5100" localSheetId="30">[2]Регион!#REF!</definedName>
    <definedName name="_5100" localSheetId="0">[2]Регион!#REF!</definedName>
    <definedName name="_5100" localSheetId="13">[2]Регион!#REF!</definedName>
    <definedName name="_5100">[2]Регион!#REF!</definedName>
    <definedName name="_5110" localSheetId="26">[2]Регион!#REF!</definedName>
    <definedName name="_5110" localSheetId="27">[2]Регион!#REF!</definedName>
    <definedName name="_5110" localSheetId="28">[2]Регион!#REF!</definedName>
    <definedName name="_5110" localSheetId="30">[2]Регион!#REF!</definedName>
    <definedName name="_5110" localSheetId="0">[2]Регион!#REF!</definedName>
    <definedName name="_5110" localSheetId="13">[2]Регион!#REF!</definedName>
    <definedName name="_5110">[2]Регион!#REF!</definedName>
    <definedName name="_6080" localSheetId="26">[2]Регион!#REF!</definedName>
    <definedName name="_6080" localSheetId="27">[2]Регион!#REF!</definedName>
    <definedName name="_6080" localSheetId="28">[2]Регион!#REF!</definedName>
    <definedName name="_6080" localSheetId="30">[2]Регион!#REF!</definedName>
    <definedName name="_6080" localSheetId="0">[2]Регион!#REF!</definedName>
    <definedName name="_6080" localSheetId="13">[2]Регион!#REF!</definedName>
    <definedName name="_6080">[2]Регион!#REF!</definedName>
    <definedName name="_6090" localSheetId="26">[2]Регион!#REF!</definedName>
    <definedName name="_6090" localSheetId="27">[2]Регион!#REF!</definedName>
    <definedName name="_6090" localSheetId="28">[2]Регион!#REF!</definedName>
    <definedName name="_6090" localSheetId="30">[2]Регион!#REF!</definedName>
    <definedName name="_6090" localSheetId="0">[2]Регион!#REF!</definedName>
    <definedName name="_6090" localSheetId="13">[2]Регион!#REF!</definedName>
    <definedName name="_6090">[2]Регион!#REF!</definedName>
    <definedName name="_6100" localSheetId="26">[2]Регион!#REF!</definedName>
    <definedName name="_6100" localSheetId="27">[2]Регион!#REF!</definedName>
    <definedName name="_6100" localSheetId="28">[2]Регион!#REF!</definedName>
    <definedName name="_6100" localSheetId="30">[2]Регион!#REF!</definedName>
    <definedName name="_6100" localSheetId="0">[2]Регион!#REF!</definedName>
    <definedName name="_6100" localSheetId="13">[2]Регион!#REF!</definedName>
    <definedName name="_6100">[2]Регион!#REF!</definedName>
    <definedName name="_6110" localSheetId="26">[2]Регион!#REF!</definedName>
    <definedName name="_6110" localSheetId="27">[2]Регион!#REF!</definedName>
    <definedName name="_6110" localSheetId="28">[2]Регион!#REF!</definedName>
    <definedName name="_6110" localSheetId="30">[2]Регион!#REF!</definedName>
    <definedName name="_6110" localSheetId="0">[2]Регион!#REF!</definedName>
    <definedName name="_6110" localSheetId="13">[2]Регион!#REF!</definedName>
    <definedName name="_6110">[2]Регион!#REF!</definedName>
    <definedName name="_7031_1" localSheetId="26">[2]Регион!#REF!</definedName>
    <definedName name="_7031_1" localSheetId="27">[2]Регион!#REF!</definedName>
    <definedName name="_7031_1" localSheetId="28">[2]Регион!#REF!</definedName>
    <definedName name="_7031_1" localSheetId="30">[2]Регион!#REF!</definedName>
    <definedName name="_7031_1" localSheetId="0">[2]Регион!#REF!</definedName>
    <definedName name="_7031_1" localSheetId="13">[2]Регион!#REF!</definedName>
    <definedName name="_7031_1">[2]Регион!#REF!</definedName>
    <definedName name="_7031_2" localSheetId="26">[2]Регион!#REF!</definedName>
    <definedName name="_7031_2" localSheetId="27">[2]Регион!#REF!</definedName>
    <definedName name="_7031_2" localSheetId="28">[2]Регион!#REF!</definedName>
    <definedName name="_7031_2" localSheetId="30">[2]Регион!#REF!</definedName>
    <definedName name="_7031_2" localSheetId="0">[2]Регион!#REF!</definedName>
    <definedName name="_7031_2" localSheetId="13">[2]Регион!#REF!</definedName>
    <definedName name="_7031_2">[2]Регион!#REF!</definedName>
    <definedName name="_7032_1" localSheetId="26">[2]Регион!#REF!</definedName>
    <definedName name="_7032_1" localSheetId="27">[2]Регион!#REF!</definedName>
    <definedName name="_7032_1" localSheetId="28">[2]Регион!#REF!</definedName>
    <definedName name="_7032_1" localSheetId="30">[2]Регион!#REF!</definedName>
    <definedName name="_7032_1" localSheetId="0">[2]Регион!#REF!</definedName>
    <definedName name="_7032_1" localSheetId="13">[2]Регион!#REF!</definedName>
    <definedName name="_7032_1">[2]Регион!#REF!</definedName>
    <definedName name="_7032_2" localSheetId="26">[2]Регион!#REF!</definedName>
    <definedName name="_7032_2" localSheetId="27">[2]Регион!#REF!</definedName>
    <definedName name="_7032_2" localSheetId="28">[2]Регион!#REF!</definedName>
    <definedName name="_7032_2" localSheetId="30">[2]Регион!#REF!</definedName>
    <definedName name="_7032_2" localSheetId="0">[2]Регион!#REF!</definedName>
    <definedName name="_7032_2" localSheetId="13">[2]Регион!#REF!</definedName>
    <definedName name="_7032_2">[2]Регион!#REF!</definedName>
    <definedName name="_7033_1" localSheetId="26">[2]Регион!#REF!</definedName>
    <definedName name="_7033_1" localSheetId="27">[2]Регион!#REF!</definedName>
    <definedName name="_7033_1" localSheetId="28">[2]Регион!#REF!</definedName>
    <definedName name="_7033_1" localSheetId="30">[2]Регион!#REF!</definedName>
    <definedName name="_7033_1" localSheetId="0">[2]Регион!#REF!</definedName>
    <definedName name="_7033_1" localSheetId="13">[2]Регион!#REF!</definedName>
    <definedName name="_7033_1">[2]Регион!#REF!</definedName>
    <definedName name="_7033_2" localSheetId="26">[2]Регион!#REF!</definedName>
    <definedName name="_7033_2" localSheetId="27">[2]Регион!#REF!</definedName>
    <definedName name="_7033_2" localSheetId="28">[2]Регион!#REF!</definedName>
    <definedName name="_7033_2" localSheetId="30">[2]Регион!#REF!</definedName>
    <definedName name="_7033_2" localSheetId="0">[2]Регион!#REF!</definedName>
    <definedName name="_7033_2" localSheetId="13">[2]Регион!#REF!</definedName>
    <definedName name="_7033_2">[2]Регион!#REF!</definedName>
    <definedName name="_7034_1" localSheetId="26">[2]Регион!#REF!</definedName>
    <definedName name="_7034_1" localSheetId="27">[2]Регион!#REF!</definedName>
    <definedName name="_7034_1" localSheetId="28">[2]Регион!#REF!</definedName>
    <definedName name="_7034_1" localSheetId="30">[2]Регион!#REF!</definedName>
    <definedName name="_7034_1" localSheetId="0">[2]Регион!#REF!</definedName>
    <definedName name="_7034_1" localSheetId="13">[2]Регион!#REF!</definedName>
    <definedName name="_7034_1">[2]Регион!#REF!</definedName>
    <definedName name="_7034_2" localSheetId="26">[2]Регион!#REF!</definedName>
    <definedName name="_7034_2" localSheetId="27">[2]Регион!#REF!</definedName>
    <definedName name="_7034_2" localSheetId="28">[2]Регион!#REF!</definedName>
    <definedName name="_7034_2" localSheetId="30">[2]Регион!#REF!</definedName>
    <definedName name="_7034_2" localSheetId="0">[2]Регион!#REF!</definedName>
    <definedName name="_7034_2" localSheetId="13">[2]Регион!#REF!</definedName>
    <definedName name="_7034_2">[2]Регион!#REF!</definedName>
    <definedName name="column_head" localSheetId="24">#REF!</definedName>
    <definedName name="column_head" localSheetId="25">#REF!</definedName>
    <definedName name="column_head" localSheetId="26">#REF!</definedName>
    <definedName name="column_head" localSheetId="27">#REF!</definedName>
    <definedName name="column_head" localSheetId="28">#REF!</definedName>
    <definedName name="column_head" localSheetId="31">#REF!</definedName>
    <definedName name="column_head" localSheetId="29">#REF!</definedName>
    <definedName name="column_head" localSheetId="30">#REF!</definedName>
    <definedName name="column_head" localSheetId="0">#REF!</definedName>
    <definedName name="column_head" localSheetId="13">#REF!</definedName>
    <definedName name="column_head">#REF!</definedName>
    <definedName name="column_headings" localSheetId="24">#REF!</definedName>
    <definedName name="column_headings" localSheetId="25">#REF!</definedName>
    <definedName name="column_headings" localSheetId="26">#REF!</definedName>
    <definedName name="column_headings" localSheetId="27">#REF!</definedName>
    <definedName name="column_headings" localSheetId="28">#REF!</definedName>
    <definedName name="column_headings" localSheetId="31">#REF!</definedName>
    <definedName name="column_headings" localSheetId="29">#REF!</definedName>
    <definedName name="column_headings" localSheetId="30">#REF!</definedName>
    <definedName name="column_headings" localSheetId="0">#REF!</definedName>
    <definedName name="column_headings" localSheetId="13">#REF!</definedName>
    <definedName name="column_headings">#REF!</definedName>
    <definedName name="column_numbers" localSheetId="24">#REF!</definedName>
    <definedName name="column_numbers" localSheetId="25">#REF!</definedName>
    <definedName name="column_numbers" localSheetId="26">#REF!</definedName>
    <definedName name="column_numbers" localSheetId="27">#REF!</definedName>
    <definedName name="column_numbers" localSheetId="28">#REF!</definedName>
    <definedName name="column_numbers" localSheetId="31">#REF!</definedName>
    <definedName name="column_numbers" localSheetId="29">#REF!</definedName>
    <definedName name="column_numbers" localSheetId="30">#REF!</definedName>
    <definedName name="column_numbers" localSheetId="0">#REF!</definedName>
    <definedName name="column_numbers" localSheetId="13">#REF!</definedName>
    <definedName name="column_numbers">#REF!</definedName>
    <definedName name="data" localSheetId="24">#REF!</definedName>
    <definedName name="data" localSheetId="25">#REF!</definedName>
    <definedName name="data" localSheetId="26">#REF!</definedName>
    <definedName name="data" localSheetId="27">#REF!</definedName>
    <definedName name="data" localSheetId="28">#REF!</definedName>
    <definedName name="data" localSheetId="31">#REF!</definedName>
    <definedName name="data" localSheetId="29">#REF!</definedName>
    <definedName name="data" localSheetId="30">#REF!</definedName>
    <definedName name="data" localSheetId="0">#REF!</definedName>
    <definedName name="data" localSheetId="13">#REF!</definedName>
    <definedName name="data">#REF!</definedName>
    <definedName name="data2" localSheetId="24">#REF!</definedName>
    <definedName name="data2" localSheetId="25">#REF!</definedName>
    <definedName name="data2" localSheetId="26">#REF!</definedName>
    <definedName name="data2" localSheetId="27">#REF!</definedName>
    <definedName name="data2" localSheetId="28">#REF!</definedName>
    <definedName name="data2" localSheetId="31">#REF!</definedName>
    <definedName name="data2" localSheetId="29">#REF!</definedName>
    <definedName name="data2" localSheetId="30">#REF!</definedName>
    <definedName name="data2" localSheetId="0">#REF!</definedName>
    <definedName name="data2" localSheetId="13">#REF!</definedName>
    <definedName name="data2">#REF!</definedName>
    <definedName name="Diag" localSheetId="24">#REF!,#REF!</definedName>
    <definedName name="Diag" localSheetId="25">#REF!,#REF!</definedName>
    <definedName name="Diag" localSheetId="26">#REF!,#REF!</definedName>
    <definedName name="Diag" localSheetId="27">#REF!,#REF!</definedName>
    <definedName name="Diag" localSheetId="28">#REF!,#REF!</definedName>
    <definedName name="Diag" localSheetId="31">#REF!,#REF!</definedName>
    <definedName name="Diag" localSheetId="29">#REF!,#REF!</definedName>
    <definedName name="Diag" localSheetId="30">#REF!,#REF!</definedName>
    <definedName name="Diag" localSheetId="0">#REF!,#REF!</definedName>
    <definedName name="Diag" localSheetId="13">#REF!,#REF!</definedName>
    <definedName name="Diag">#REF!,#REF!</definedName>
    <definedName name="ea_flux" localSheetId="24">#REF!</definedName>
    <definedName name="ea_flux" localSheetId="25">#REF!</definedName>
    <definedName name="ea_flux" localSheetId="26">#REF!</definedName>
    <definedName name="ea_flux" localSheetId="27">#REF!</definedName>
    <definedName name="ea_flux" localSheetId="28">#REF!</definedName>
    <definedName name="ea_flux" localSheetId="31">#REF!</definedName>
    <definedName name="ea_flux" localSheetId="29">#REF!</definedName>
    <definedName name="ea_flux" localSheetId="30">#REF!</definedName>
    <definedName name="ea_flux" localSheetId="0">#REF!</definedName>
    <definedName name="ea_flux" localSheetId="13">#REF!</definedName>
    <definedName name="ea_flux">#REF!</definedName>
    <definedName name="Equilibre" localSheetId="24">#REF!</definedName>
    <definedName name="Equilibre" localSheetId="25">#REF!</definedName>
    <definedName name="Equilibre" localSheetId="26">#REF!</definedName>
    <definedName name="Equilibre" localSheetId="27">#REF!</definedName>
    <definedName name="Equilibre" localSheetId="28">#REF!</definedName>
    <definedName name="Equilibre" localSheetId="31">#REF!</definedName>
    <definedName name="Equilibre" localSheetId="29">#REF!</definedName>
    <definedName name="Equilibre" localSheetId="30">#REF!</definedName>
    <definedName name="Equilibre" localSheetId="0">#REF!</definedName>
    <definedName name="Equilibre" localSheetId="13">#REF!</definedName>
    <definedName name="Equilibre">#REF!</definedName>
    <definedName name="females">'[3]rba table'!$I$10:$I$49</definedName>
    <definedName name="fig4b" localSheetId="24">#REF!</definedName>
    <definedName name="fig4b" localSheetId="25">#REF!</definedName>
    <definedName name="fig4b" localSheetId="26">#REF!</definedName>
    <definedName name="fig4b" localSheetId="27">#REF!</definedName>
    <definedName name="fig4b" localSheetId="28">#REF!</definedName>
    <definedName name="fig4b" localSheetId="31">#REF!</definedName>
    <definedName name="fig4b" localSheetId="29">#REF!</definedName>
    <definedName name="fig4b" localSheetId="30">#REF!</definedName>
    <definedName name="fig4b" localSheetId="0">#REF!</definedName>
    <definedName name="fig4b" localSheetId="13">#REF!</definedName>
    <definedName name="fig4b">#REF!</definedName>
    <definedName name="fmtr" localSheetId="24">#REF!</definedName>
    <definedName name="fmtr" localSheetId="25">#REF!</definedName>
    <definedName name="fmtr" localSheetId="26">#REF!</definedName>
    <definedName name="fmtr" localSheetId="27">#REF!</definedName>
    <definedName name="fmtr" localSheetId="28">#REF!</definedName>
    <definedName name="fmtr" localSheetId="31">#REF!</definedName>
    <definedName name="fmtr" localSheetId="29">#REF!</definedName>
    <definedName name="fmtr" localSheetId="30">#REF!</definedName>
    <definedName name="fmtr" localSheetId="0">#REF!</definedName>
    <definedName name="fmtr" localSheetId="13">#REF!</definedName>
    <definedName name="fmtr">#REF!</definedName>
    <definedName name="footno" localSheetId="24">#REF!</definedName>
    <definedName name="footno" localSheetId="25">#REF!</definedName>
    <definedName name="footno" localSheetId="26">#REF!</definedName>
    <definedName name="footno" localSheetId="27">#REF!</definedName>
    <definedName name="footno" localSheetId="28">#REF!</definedName>
    <definedName name="footno" localSheetId="31">#REF!</definedName>
    <definedName name="footno" localSheetId="29">#REF!</definedName>
    <definedName name="footno" localSheetId="30">#REF!</definedName>
    <definedName name="footno" localSheetId="0">#REF!</definedName>
    <definedName name="footno" localSheetId="13">#REF!</definedName>
    <definedName name="footno">#REF!</definedName>
    <definedName name="footnotes" localSheetId="24">#REF!</definedName>
    <definedName name="footnotes" localSheetId="25">#REF!</definedName>
    <definedName name="footnotes" localSheetId="26">#REF!</definedName>
    <definedName name="footnotes" localSheetId="27">#REF!</definedName>
    <definedName name="footnotes" localSheetId="28">#REF!</definedName>
    <definedName name="footnotes" localSheetId="31">#REF!</definedName>
    <definedName name="footnotes" localSheetId="29">#REF!</definedName>
    <definedName name="footnotes" localSheetId="30">#REF!</definedName>
    <definedName name="footnotes" localSheetId="0">#REF!</definedName>
    <definedName name="footnotes" localSheetId="13">#REF!</definedName>
    <definedName name="footnotes">#REF!</definedName>
    <definedName name="footnotes2" localSheetId="24">#REF!</definedName>
    <definedName name="footnotes2" localSheetId="25">#REF!</definedName>
    <definedName name="footnotes2" localSheetId="26">#REF!</definedName>
    <definedName name="footnotes2" localSheetId="27">#REF!</definedName>
    <definedName name="footnotes2" localSheetId="28">#REF!</definedName>
    <definedName name="footnotes2" localSheetId="31">#REF!</definedName>
    <definedName name="footnotes2" localSheetId="29">#REF!</definedName>
    <definedName name="footnotes2" localSheetId="30">#REF!</definedName>
    <definedName name="footnotes2" localSheetId="0">#REF!</definedName>
    <definedName name="footnotes2" localSheetId="13">#REF!</definedName>
    <definedName name="footnotes2">#REF!</definedName>
    <definedName name="GEOG9703" localSheetId="24">#REF!</definedName>
    <definedName name="GEOG9703" localSheetId="25">#REF!</definedName>
    <definedName name="GEOG9703" localSheetId="26">#REF!</definedName>
    <definedName name="GEOG9703" localSheetId="27">#REF!</definedName>
    <definedName name="GEOG9703" localSheetId="28">#REF!</definedName>
    <definedName name="GEOG9703" localSheetId="31">#REF!</definedName>
    <definedName name="GEOG9703" localSheetId="29">#REF!</definedName>
    <definedName name="GEOG9703" localSheetId="30">#REF!</definedName>
    <definedName name="GEOG9703" localSheetId="0">#REF!</definedName>
    <definedName name="GEOG9703" localSheetId="13">#REF!</definedName>
    <definedName name="GEOG9703">#REF!</definedName>
    <definedName name="HTML_CodePage" hidden="1">1252</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24">#REF!</definedName>
    <definedName name="PIB" localSheetId="25">#REF!</definedName>
    <definedName name="PIB" localSheetId="26">#REF!</definedName>
    <definedName name="PIB" localSheetId="27">#REF!</definedName>
    <definedName name="PIB" localSheetId="28">#REF!</definedName>
    <definedName name="PIB" localSheetId="31">#REF!</definedName>
    <definedName name="PIB" localSheetId="29">#REF!</definedName>
    <definedName name="PIB" localSheetId="30">#REF!</definedName>
    <definedName name="PIB" localSheetId="0">#REF!</definedName>
    <definedName name="PIB" localSheetId="13">#REF!</definedName>
    <definedName name="PIB">#REF!</definedName>
    <definedName name="Rentflag">IF([4]Comparison!$B$7,"","not ")</definedName>
    <definedName name="ressources" localSheetId="24">#REF!</definedName>
    <definedName name="ressources" localSheetId="25">#REF!</definedName>
    <definedName name="ressources" localSheetId="26">#REF!</definedName>
    <definedName name="ressources" localSheetId="27">#REF!</definedName>
    <definedName name="ressources" localSheetId="28">#REF!</definedName>
    <definedName name="ressources" localSheetId="31">#REF!</definedName>
    <definedName name="ressources" localSheetId="29">#REF!</definedName>
    <definedName name="ressources" localSheetId="30">#REF!</definedName>
    <definedName name="ressources" localSheetId="0">#REF!</definedName>
    <definedName name="ressources" localSheetId="13">#REF!</definedName>
    <definedName name="ressources">#REF!</definedName>
    <definedName name="rpflux" localSheetId="24">#REF!</definedName>
    <definedName name="rpflux" localSheetId="25">#REF!</definedName>
    <definedName name="rpflux" localSheetId="26">#REF!</definedName>
    <definedName name="rpflux" localSheetId="27">#REF!</definedName>
    <definedName name="rpflux" localSheetId="28">#REF!</definedName>
    <definedName name="rpflux" localSheetId="31">#REF!</definedName>
    <definedName name="rpflux" localSheetId="29">#REF!</definedName>
    <definedName name="rpflux" localSheetId="30">#REF!</definedName>
    <definedName name="rpflux" localSheetId="0">#REF!</definedName>
    <definedName name="rpflux" localSheetId="13">#REF!</definedName>
    <definedName name="rpflux">#REF!</definedName>
    <definedName name="rptof" localSheetId="24">#REF!</definedName>
    <definedName name="rptof" localSheetId="25">#REF!</definedName>
    <definedName name="rptof" localSheetId="26">#REF!</definedName>
    <definedName name="rptof" localSheetId="27">#REF!</definedName>
    <definedName name="rptof" localSheetId="28">#REF!</definedName>
    <definedName name="rptof" localSheetId="31">#REF!</definedName>
    <definedName name="rptof" localSheetId="29">#REF!</definedName>
    <definedName name="rptof" localSheetId="30">#REF!</definedName>
    <definedName name="rptof" localSheetId="0">#REF!</definedName>
    <definedName name="rptof" localSheetId="13">#REF!</definedName>
    <definedName name="rptof">#REF!</definedName>
    <definedName name="rq" localSheetId="26">#REF!</definedName>
    <definedName name="rq" localSheetId="27">#REF!</definedName>
    <definedName name="rq" localSheetId="28">#REF!</definedName>
    <definedName name="rq" localSheetId="30">#REF!</definedName>
    <definedName name="rq" localSheetId="0">#REF!</definedName>
    <definedName name="rq" localSheetId="13">#REF!</definedName>
    <definedName name="rq">#REF!</definedName>
    <definedName name="spanners_level1" localSheetId="24">#REF!</definedName>
    <definedName name="spanners_level1" localSheetId="25">#REF!</definedName>
    <definedName name="spanners_level1" localSheetId="26">#REF!</definedName>
    <definedName name="spanners_level1" localSheetId="27">#REF!</definedName>
    <definedName name="spanners_level1" localSheetId="28">#REF!</definedName>
    <definedName name="spanners_level1" localSheetId="31">#REF!</definedName>
    <definedName name="spanners_level1" localSheetId="29">#REF!</definedName>
    <definedName name="spanners_level1" localSheetId="30">#REF!</definedName>
    <definedName name="spanners_level1" localSheetId="0">#REF!</definedName>
    <definedName name="spanners_level1" localSheetId="13">#REF!</definedName>
    <definedName name="spanners_level1">#REF!</definedName>
    <definedName name="spanners_level2" localSheetId="24">#REF!</definedName>
    <definedName name="spanners_level2" localSheetId="25">#REF!</definedName>
    <definedName name="spanners_level2" localSheetId="26">#REF!</definedName>
    <definedName name="spanners_level2" localSheetId="27">#REF!</definedName>
    <definedName name="spanners_level2" localSheetId="28">#REF!</definedName>
    <definedName name="spanners_level2" localSheetId="31">#REF!</definedName>
    <definedName name="spanners_level2" localSheetId="29">#REF!</definedName>
    <definedName name="spanners_level2" localSheetId="30">#REF!</definedName>
    <definedName name="spanners_level2" localSheetId="0">#REF!</definedName>
    <definedName name="spanners_level2" localSheetId="13">#REF!</definedName>
    <definedName name="spanners_level2">#REF!</definedName>
    <definedName name="spanners_level3" localSheetId="24">#REF!</definedName>
    <definedName name="spanners_level3" localSheetId="25">#REF!</definedName>
    <definedName name="spanners_level3" localSheetId="26">#REF!</definedName>
    <definedName name="spanners_level3" localSheetId="27">#REF!</definedName>
    <definedName name="spanners_level3" localSheetId="28">#REF!</definedName>
    <definedName name="spanners_level3" localSheetId="31">#REF!</definedName>
    <definedName name="spanners_level3" localSheetId="29">#REF!</definedName>
    <definedName name="spanners_level3" localSheetId="30">#REF!</definedName>
    <definedName name="spanners_level3" localSheetId="0">#REF!</definedName>
    <definedName name="spanners_level3" localSheetId="13">#REF!</definedName>
    <definedName name="spanners_level3">#REF!</definedName>
    <definedName name="spanners_level4" localSheetId="24">#REF!</definedName>
    <definedName name="spanners_level4" localSheetId="25">#REF!</definedName>
    <definedName name="spanners_level4" localSheetId="26">#REF!</definedName>
    <definedName name="spanners_level4" localSheetId="27">#REF!</definedName>
    <definedName name="spanners_level4" localSheetId="28">#REF!</definedName>
    <definedName name="spanners_level4" localSheetId="31">#REF!</definedName>
    <definedName name="spanners_level4" localSheetId="29">#REF!</definedName>
    <definedName name="spanners_level4" localSheetId="30">#REF!</definedName>
    <definedName name="spanners_level4" localSheetId="0">#REF!</definedName>
    <definedName name="spanners_level4" localSheetId="13">#REF!</definedName>
    <definedName name="spanners_level4">#REF!</definedName>
    <definedName name="spanners_level5" localSheetId="24">#REF!</definedName>
    <definedName name="spanners_level5" localSheetId="25">#REF!</definedName>
    <definedName name="spanners_level5" localSheetId="26">#REF!</definedName>
    <definedName name="spanners_level5" localSheetId="27">#REF!</definedName>
    <definedName name="spanners_level5" localSheetId="28">#REF!</definedName>
    <definedName name="spanners_level5" localSheetId="31">#REF!</definedName>
    <definedName name="spanners_level5" localSheetId="29">#REF!</definedName>
    <definedName name="spanners_level5" localSheetId="30">#REF!</definedName>
    <definedName name="spanners_level5" localSheetId="0">#REF!</definedName>
    <definedName name="spanners_level5" localSheetId="13">#REF!</definedName>
    <definedName name="spanners_level5">#REF!</definedName>
    <definedName name="spanners_levelV" localSheetId="24">#REF!</definedName>
    <definedName name="spanners_levelV" localSheetId="25">#REF!</definedName>
    <definedName name="spanners_levelV" localSheetId="26">#REF!</definedName>
    <definedName name="spanners_levelV" localSheetId="27">#REF!</definedName>
    <definedName name="spanners_levelV" localSheetId="28">#REF!</definedName>
    <definedName name="spanners_levelV" localSheetId="31">#REF!</definedName>
    <definedName name="spanners_levelV" localSheetId="29">#REF!</definedName>
    <definedName name="spanners_levelV" localSheetId="30">#REF!</definedName>
    <definedName name="spanners_levelV" localSheetId="0">#REF!</definedName>
    <definedName name="spanners_levelV" localSheetId="13">#REF!</definedName>
    <definedName name="spanners_levelV">#REF!</definedName>
    <definedName name="spanners_levelX" localSheetId="24">#REF!</definedName>
    <definedName name="spanners_levelX" localSheetId="25">#REF!</definedName>
    <definedName name="spanners_levelX" localSheetId="26">#REF!</definedName>
    <definedName name="spanners_levelX" localSheetId="27">#REF!</definedName>
    <definedName name="spanners_levelX" localSheetId="28">#REF!</definedName>
    <definedName name="spanners_levelX" localSheetId="31">#REF!</definedName>
    <definedName name="spanners_levelX" localSheetId="29">#REF!</definedName>
    <definedName name="spanners_levelX" localSheetId="30">#REF!</definedName>
    <definedName name="spanners_levelX" localSheetId="0">#REF!</definedName>
    <definedName name="spanners_levelX" localSheetId="13">#REF!</definedName>
    <definedName name="spanners_levelX">#REF!</definedName>
    <definedName name="spanners_levelY" localSheetId="24">#REF!</definedName>
    <definedName name="spanners_levelY" localSheetId="25">#REF!</definedName>
    <definedName name="spanners_levelY" localSheetId="26">#REF!</definedName>
    <definedName name="spanners_levelY" localSheetId="27">#REF!</definedName>
    <definedName name="spanners_levelY" localSheetId="28">#REF!</definedName>
    <definedName name="spanners_levelY" localSheetId="31">#REF!</definedName>
    <definedName name="spanners_levelY" localSheetId="29">#REF!</definedName>
    <definedName name="spanners_levelY" localSheetId="30">#REF!</definedName>
    <definedName name="spanners_levelY" localSheetId="0">#REF!</definedName>
    <definedName name="spanners_levelY" localSheetId="13">#REF!</definedName>
    <definedName name="spanners_levelY">#REF!</definedName>
    <definedName name="spanners_levelZ" localSheetId="24">#REF!</definedName>
    <definedName name="spanners_levelZ" localSheetId="25">#REF!</definedName>
    <definedName name="spanners_levelZ" localSheetId="26">#REF!</definedName>
    <definedName name="spanners_levelZ" localSheetId="27">#REF!</definedName>
    <definedName name="spanners_levelZ" localSheetId="28">#REF!</definedName>
    <definedName name="spanners_levelZ" localSheetId="31">#REF!</definedName>
    <definedName name="spanners_levelZ" localSheetId="29">#REF!</definedName>
    <definedName name="spanners_levelZ" localSheetId="30">#REF!</definedName>
    <definedName name="spanners_levelZ" localSheetId="0">#REF!</definedName>
    <definedName name="spanners_levelZ" localSheetId="13">#REF!</definedName>
    <definedName name="spanners_levelZ">#REF!</definedName>
    <definedName name="stub_lines" localSheetId="24">#REF!</definedName>
    <definedName name="stub_lines" localSheetId="25">#REF!</definedName>
    <definedName name="stub_lines" localSheetId="26">#REF!</definedName>
    <definedName name="stub_lines" localSheetId="27">#REF!</definedName>
    <definedName name="stub_lines" localSheetId="28">#REF!</definedName>
    <definedName name="stub_lines" localSheetId="31">#REF!</definedName>
    <definedName name="stub_lines" localSheetId="29">#REF!</definedName>
    <definedName name="stub_lines" localSheetId="30">#REF!</definedName>
    <definedName name="stub_lines" localSheetId="0">#REF!</definedName>
    <definedName name="stub_lines" localSheetId="13">#REF!</definedName>
    <definedName name="stub_lines">#REF!</definedName>
    <definedName name="Table_DE.4b__Sources_of_private_wealth_accumulation_in_Germany__1870_2010___Multiplicative_decomposition">[5]TableDE4b!$A$3</definedName>
    <definedName name="temp" localSheetId="24">#REF!</definedName>
    <definedName name="temp" localSheetId="25">#REF!</definedName>
    <definedName name="temp" localSheetId="26">#REF!</definedName>
    <definedName name="temp" localSheetId="27">#REF!</definedName>
    <definedName name="temp" localSheetId="28">#REF!</definedName>
    <definedName name="temp" localSheetId="31">#REF!</definedName>
    <definedName name="temp" localSheetId="29">#REF!</definedName>
    <definedName name="temp" localSheetId="30">#REF!</definedName>
    <definedName name="temp" localSheetId="0">#REF!</definedName>
    <definedName name="temp" localSheetId="13">#REF!</definedName>
    <definedName name="temp">#REF!</definedName>
    <definedName name="test" localSheetId="26">[1]Регион!#REF!</definedName>
    <definedName name="test" localSheetId="27">[1]Регион!#REF!</definedName>
    <definedName name="test" localSheetId="28">[1]Регион!#REF!</definedName>
    <definedName name="test" localSheetId="30">[1]Регион!#REF!</definedName>
    <definedName name="test" localSheetId="0">[1]Регион!#REF!</definedName>
    <definedName name="test" localSheetId="13">[1]Регион!#REF!</definedName>
    <definedName name="test">[1]Регион!#REF!</definedName>
    <definedName name="titles" localSheetId="24">#REF!</definedName>
    <definedName name="titles" localSheetId="25">#REF!</definedName>
    <definedName name="titles" localSheetId="26">#REF!</definedName>
    <definedName name="titles" localSheetId="27">#REF!</definedName>
    <definedName name="titles" localSheetId="28">#REF!</definedName>
    <definedName name="titles" localSheetId="31">#REF!</definedName>
    <definedName name="titles" localSheetId="29">#REF!</definedName>
    <definedName name="titles" localSheetId="30">#REF!</definedName>
    <definedName name="titles" localSheetId="0">#REF!</definedName>
    <definedName name="titles" localSheetId="13">#REF!</definedName>
    <definedName name="titles">#REF!</definedName>
    <definedName name="totals" localSheetId="24">#REF!</definedName>
    <definedName name="totals" localSheetId="25">#REF!</definedName>
    <definedName name="totals" localSheetId="26">#REF!</definedName>
    <definedName name="totals" localSheetId="27">#REF!</definedName>
    <definedName name="totals" localSheetId="28">#REF!</definedName>
    <definedName name="totals" localSheetId="31">#REF!</definedName>
    <definedName name="totals" localSheetId="29">#REF!</definedName>
    <definedName name="totals" localSheetId="30">#REF!</definedName>
    <definedName name="totals" localSheetId="0">#REF!</definedName>
    <definedName name="totals" localSheetId="13">#REF!</definedName>
    <definedName name="totals">#REF!</definedName>
    <definedName name="tt" localSheetId="24">#REF!</definedName>
    <definedName name="tt" localSheetId="25">#REF!</definedName>
    <definedName name="tt" localSheetId="26">#REF!</definedName>
    <definedName name="tt" localSheetId="27">#REF!</definedName>
    <definedName name="tt" localSheetId="28">#REF!</definedName>
    <definedName name="tt" localSheetId="31">#REF!</definedName>
    <definedName name="tt" localSheetId="29">#REF!</definedName>
    <definedName name="tt" localSheetId="30">#REF!</definedName>
    <definedName name="tt" localSheetId="0">#REF!</definedName>
    <definedName name="tt" localSheetId="13">#REF!</definedName>
    <definedName name="tt">#REF!</definedName>
    <definedName name="xxx" localSheetId="24">#REF!</definedName>
    <definedName name="xxx" localSheetId="25">#REF!</definedName>
    <definedName name="xxx" localSheetId="26">#REF!</definedName>
    <definedName name="xxx" localSheetId="27">#REF!</definedName>
    <definedName name="xxx" localSheetId="28">#REF!</definedName>
    <definedName name="xxx" localSheetId="31">#REF!</definedName>
    <definedName name="xxx" localSheetId="29">#REF!</definedName>
    <definedName name="xxx" localSheetId="30">#REF!</definedName>
    <definedName name="xxx" localSheetId="0">#REF!</definedName>
    <definedName name="xxx" localSheetId="13">#REF!</definedName>
    <definedName name="xxx">#REF!</definedName>
    <definedName name="Year">[4]Output!$C$4:$C$38</definedName>
    <definedName name="YearLabel">[4]Output!$B$15</definedName>
  </definedNames>
  <calcPr calcId="152511"/>
</workbook>
</file>

<file path=xl/calcChain.xml><?xml version="1.0" encoding="utf-8"?>
<calcChain xmlns="http://schemas.openxmlformats.org/spreadsheetml/2006/main">
  <c r="AQ71" i="3" l="1"/>
  <c r="AR71" i="3"/>
  <c r="AS71" i="3"/>
  <c r="AT71" i="3"/>
  <c r="AQ66" i="3"/>
  <c r="AR66" i="3"/>
  <c r="AS66" i="3"/>
  <c r="AT66" i="3"/>
  <c r="AT76" i="3"/>
  <c r="AS76" i="3"/>
  <c r="AR76" i="3"/>
  <c r="AQ76" i="3"/>
  <c r="AT78" i="3"/>
  <c r="AS78" i="3"/>
  <c r="AR78" i="3"/>
  <c r="AQ78" i="3"/>
  <c r="AP78" i="3"/>
  <c r="AO78" i="3"/>
  <c r="AP76" i="3"/>
  <c r="AO76" i="3"/>
  <c r="AP71" i="3"/>
  <c r="AO71" i="3"/>
  <c r="AP66" i="3"/>
  <c r="AO66" i="3"/>
  <c r="AT62" i="3"/>
  <c r="AS62" i="3"/>
  <c r="AR62" i="3"/>
  <c r="AQ62" i="3"/>
  <c r="AP62" i="3"/>
  <c r="AO62" i="3"/>
  <c r="AT58" i="3"/>
  <c r="AS58" i="3"/>
  <c r="AR58" i="3"/>
  <c r="AQ58" i="3"/>
  <c r="AP58" i="3"/>
  <c r="AO58" i="3"/>
  <c r="AT53" i="3"/>
  <c r="AS53" i="3"/>
  <c r="AR53" i="3"/>
  <c r="AQ53" i="3"/>
  <c r="AP53" i="3"/>
  <c r="AO53" i="3"/>
  <c r="AT48" i="3"/>
  <c r="AS48" i="3"/>
  <c r="AR48" i="3"/>
  <c r="AQ48" i="3"/>
  <c r="AP48" i="3"/>
  <c r="AO48" i="3"/>
  <c r="AT44" i="3"/>
  <c r="AS44" i="3"/>
  <c r="AR44" i="3"/>
  <c r="AQ44" i="3"/>
  <c r="AP44" i="3"/>
  <c r="AO44" i="3"/>
  <c r="AT40" i="3"/>
  <c r="AS40" i="3"/>
  <c r="AR40" i="3"/>
  <c r="AQ40" i="3"/>
  <c r="AP40" i="3"/>
  <c r="AO40" i="3"/>
  <c r="AT35" i="3"/>
  <c r="AS35" i="3"/>
  <c r="AR35" i="3"/>
  <c r="AQ35" i="3"/>
  <c r="AP35" i="3"/>
  <c r="AO35" i="3"/>
  <c r="AT31" i="3"/>
  <c r="AS31" i="3"/>
  <c r="AR31" i="3"/>
  <c r="AQ31" i="3"/>
  <c r="AP31" i="3"/>
  <c r="AO31" i="3"/>
  <c r="AT27" i="3"/>
  <c r="AS27" i="3"/>
  <c r="AR27" i="3"/>
  <c r="AQ27" i="3"/>
  <c r="AP27" i="3"/>
  <c r="AO27" i="3"/>
  <c r="AT25" i="3"/>
  <c r="AS25" i="3"/>
  <c r="AR25" i="3"/>
  <c r="AQ25" i="3"/>
  <c r="AP25" i="3"/>
  <c r="AO25" i="3"/>
  <c r="AT20" i="3"/>
  <c r="AS20" i="3"/>
  <c r="AR20" i="3"/>
  <c r="AQ20" i="3"/>
  <c r="AP20" i="3"/>
  <c r="AO20" i="3"/>
  <c r="AT16" i="3"/>
  <c r="AS16" i="3"/>
  <c r="AR16" i="3"/>
  <c r="AQ16" i="3"/>
  <c r="AP16" i="3"/>
  <c r="AO16" i="3"/>
  <c r="BU68" i="64" l="1"/>
  <c r="BT68" i="64"/>
  <c r="BU63" i="64"/>
  <c r="BT63" i="64"/>
  <c r="BU58" i="64"/>
  <c r="BT58" i="64"/>
  <c r="BU53" i="64"/>
  <c r="BT53" i="64"/>
  <c r="BU46" i="64"/>
  <c r="BT46" i="64"/>
  <c r="BU44" i="64"/>
  <c r="BT44" i="64"/>
  <c r="BU39" i="64"/>
  <c r="BT39" i="64"/>
  <c r="BU37" i="64"/>
  <c r="BT37" i="64"/>
  <c r="BU29" i="64"/>
  <c r="BT29" i="64"/>
  <c r="BU25" i="64"/>
  <c r="BT25" i="64"/>
  <c r="BU24" i="64"/>
  <c r="BT24" i="64"/>
  <c r="BU18" i="64"/>
  <c r="BT18" i="64"/>
  <c r="BU16" i="64"/>
  <c r="BT16" i="64"/>
  <c r="BU13" i="64"/>
  <c r="BT13" i="64"/>
  <c r="BU9" i="64"/>
  <c r="BT9" i="64"/>
  <c r="BU7" i="64"/>
  <c r="BT7" i="64"/>
  <c r="BH68" i="64"/>
  <c r="BG68" i="64"/>
  <c r="BH63" i="64"/>
  <c r="BG63" i="64"/>
  <c r="BH58" i="64"/>
  <c r="BG58" i="64"/>
  <c r="BH53" i="64"/>
  <c r="BG53" i="64"/>
  <c r="BH46" i="64"/>
  <c r="BG46" i="64"/>
  <c r="BH44" i="64"/>
  <c r="BG44" i="64"/>
  <c r="BH39" i="64"/>
  <c r="BG39" i="64"/>
  <c r="BH37" i="64"/>
  <c r="BG37" i="64"/>
  <c r="BH29" i="64"/>
  <c r="BG29" i="64"/>
  <c r="BH25" i="64"/>
  <c r="BG25" i="64"/>
  <c r="BH24" i="64"/>
  <c r="BG24" i="64"/>
  <c r="BH18" i="64"/>
  <c r="BG18" i="64"/>
  <c r="BH16" i="64"/>
  <c r="BG16" i="64"/>
  <c r="BH13" i="64"/>
  <c r="BG13" i="64"/>
  <c r="BH9" i="64"/>
  <c r="BG9" i="64"/>
  <c r="BH7" i="64"/>
  <c r="BG7" i="64"/>
  <c r="AU68" i="64"/>
  <c r="AT68" i="64"/>
  <c r="AU63" i="64"/>
  <c r="AT63" i="64"/>
  <c r="AU58" i="64"/>
  <c r="AT58" i="64"/>
  <c r="AU53" i="64"/>
  <c r="AT53" i="64"/>
  <c r="AU48" i="64"/>
  <c r="AT48" i="64"/>
  <c r="AS48" i="64"/>
  <c r="AU46" i="64"/>
  <c r="AT46" i="64"/>
  <c r="AU44" i="64"/>
  <c r="AT44" i="64"/>
  <c r="AU39" i="64"/>
  <c r="AT39" i="64"/>
  <c r="AU37" i="64"/>
  <c r="AT37" i="64"/>
  <c r="AU29" i="64"/>
  <c r="AT29" i="64"/>
  <c r="AU25" i="64"/>
  <c r="AT25" i="64"/>
  <c r="AU24" i="64"/>
  <c r="AT24" i="64"/>
  <c r="AU18" i="64"/>
  <c r="AT18" i="64"/>
  <c r="AU16" i="64"/>
  <c r="AT16" i="64"/>
  <c r="AU13" i="64"/>
  <c r="AT13" i="64"/>
  <c r="AU9" i="64"/>
  <c r="AT9" i="64"/>
  <c r="AU7" i="64"/>
  <c r="AT7" i="64"/>
  <c r="A7" i="64" l="1"/>
  <c r="A8" i="64"/>
  <c r="A9" i="64"/>
  <c r="A10" i="64"/>
  <c r="A11" i="64" s="1"/>
  <c r="A12" i="64" s="1"/>
  <c r="A13" i="64" s="1"/>
  <c r="A14" i="64" s="1"/>
  <c r="A15" i="64" s="1"/>
  <c r="A16" i="64" s="1"/>
  <c r="A17" i="64" s="1"/>
  <c r="A18" i="64" s="1"/>
  <c r="A19" i="64" s="1"/>
  <c r="A20" i="64" s="1"/>
  <c r="A21" i="64" s="1"/>
  <c r="A22" i="64" s="1"/>
  <c r="A23" i="64" s="1"/>
  <c r="A24" i="64" s="1"/>
  <c r="A25" i="64" s="1"/>
  <c r="A26" i="64" s="1"/>
  <c r="A27" i="64" s="1"/>
  <c r="A28" i="64" s="1"/>
  <c r="A29" i="64" s="1"/>
  <c r="A30" i="64" s="1"/>
  <c r="A31" i="64" s="1"/>
  <c r="A32" i="64" s="1"/>
  <c r="A33" i="64" s="1"/>
  <c r="A34" i="64" s="1"/>
  <c r="A35" i="64" s="1"/>
  <c r="A36" i="64" s="1"/>
  <c r="A37" i="64" s="1"/>
  <c r="A38" i="64" s="1"/>
  <c r="A39" i="64" s="1"/>
  <c r="A40" i="64" s="1"/>
  <c r="A41" i="64" s="1"/>
  <c r="A42" i="64" s="1"/>
  <c r="A43" i="64" s="1"/>
  <c r="A44" i="64" s="1"/>
  <c r="A45" i="64" s="1"/>
  <c r="A46" i="64" s="1"/>
  <c r="A47" i="64" s="1"/>
  <c r="A48" i="64" s="1"/>
  <c r="A49" i="64" s="1"/>
  <c r="A50" i="64" s="1"/>
  <c r="A51" i="64" s="1"/>
  <c r="A52" i="64" s="1"/>
  <c r="A53" i="64" s="1"/>
  <c r="A54" i="64" s="1"/>
  <c r="A55" i="64" s="1"/>
  <c r="A56" i="64" s="1"/>
  <c r="A57" i="64" s="1"/>
  <c r="A58" i="64" s="1"/>
  <c r="A59" i="64" s="1"/>
  <c r="A60" i="64" s="1"/>
  <c r="A61" i="64" s="1"/>
  <c r="A62" i="64" s="1"/>
  <c r="A63" i="64" s="1"/>
  <c r="A64" i="64" s="1"/>
  <c r="A65" i="64" s="1"/>
  <c r="A66" i="64" s="1"/>
  <c r="A67" i="64" s="1"/>
  <c r="A68" i="64" s="1"/>
  <c r="A69" i="64" s="1"/>
  <c r="A70" i="64" s="1"/>
  <c r="A71" i="64" s="1"/>
  <c r="B33" i="63"/>
  <c r="C33" i="63"/>
  <c r="D33" i="63"/>
  <c r="E33" i="63"/>
  <c r="F33" i="63"/>
  <c r="B34" i="63"/>
  <c r="C34" i="63"/>
  <c r="D34" i="63"/>
  <c r="E34" i="63"/>
  <c r="F34" i="63"/>
  <c r="B35" i="63"/>
  <c r="C35" i="63"/>
  <c r="D35" i="63"/>
  <c r="E35" i="63"/>
  <c r="F35" i="63"/>
  <c r="B36" i="63"/>
  <c r="C36" i="63"/>
  <c r="D36" i="63"/>
  <c r="E36" i="63"/>
  <c r="F36" i="63"/>
  <c r="B37" i="63"/>
  <c r="C37" i="63"/>
  <c r="D37" i="63"/>
  <c r="E37" i="63"/>
  <c r="F37" i="63"/>
  <c r="B38" i="63"/>
  <c r="C38" i="63"/>
  <c r="D38" i="63"/>
  <c r="E38" i="63"/>
  <c r="F38" i="63"/>
  <c r="B39" i="63"/>
  <c r="C39" i="63"/>
  <c r="D39" i="63"/>
  <c r="E39" i="63"/>
  <c r="F39" i="63"/>
  <c r="B40" i="63"/>
  <c r="C40" i="63"/>
  <c r="D40" i="63"/>
  <c r="E40" i="63"/>
  <c r="F40" i="63"/>
  <c r="A7" i="62"/>
  <c r="A8" i="62"/>
  <c r="A9" i="62"/>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A53" i="62" s="1"/>
  <c r="A54" i="62" s="1"/>
  <c r="A55" i="62" s="1"/>
  <c r="A56" i="62" s="1"/>
  <c r="A57" i="62" s="1"/>
  <c r="A58" i="62" s="1"/>
  <c r="A59" i="62" s="1"/>
  <c r="A60" i="62" s="1"/>
  <c r="A61" i="62" s="1"/>
  <c r="A62" i="62" s="1"/>
  <c r="A63" i="62" s="1"/>
  <c r="A64" i="62" s="1"/>
  <c r="A65" i="62" s="1"/>
  <c r="A66" i="62" s="1"/>
  <c r="A67" i="62" s="1"/>
  <c r="A68" i="62" s="1"/>
  <c r="A69" i="62" s="1"/>
  <c r="A70" i="62" s="1"/>
  <c r="A71" i="62" s="1"/>
  <c r="B4" i="60"/>
  <c r="K16" i="47" l="1"/>
  <c r="A7" i="46"/>
  <c r="A8" i="46"/>
  <c r="A9" i="46"/>
  <c r="A10" i="46"/>
  <c r="A11" i="46"/>
  <c r="A12" i="46"/>
  <c r="A13" i="46"/>
  <c r="A14" i="46"/>
  <c r="A15" i="46"/>
  <c r="A16" i="46"/>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A64" i="46" s="1"/>
  <c r="A65" i="46" s="1"/>
  <c r="A66" i="46" s="1"/>
  <c r="A67" i="46" s="1"/>
  <c r="A68" i="46" s="1"/>
  <c r="A69" i="46" s="1"/>
  <c r="A70" i="46" s="1"/>
  <c r="A71" i="46" s="1"/>
  <c r="A72" i="46" s="1"/>
  <c r="A73" i="46" s="1"/>
  <c r="A74" i="46" s="1"/>
  <c r="A75" i="46" s="1"/>
  <c r="A76" i="46" s="1"/>
  <c r="A77" i="46" s="1"/>
  <c r="A78" i="46" s="1"/>
  <c r="A79" i="46" s="1"/>
  <c r="A80" i="46" s="1"/>
  <c r="A81" i="46" s="1"/>
  <c r="E35" i="3" l="1"/>
  <c r="G88" i="3"/>
  <c r="G87" i="3"/>
  <c r="G6" i="3"/>
  <c r="G12" i="3"/>
  <c r="G11" i="3"/>
  <c r="G16" i="3"/>
  <c r="G20" i="3"/>
  <c r="G27" i="3"/>
  <c r="G25" i="3"/>
  <c r="G31" i="3"/>
  <c r="G40" i="3"/>
  <c r="G44" i="3"/>
  <c r="G48" i="3"/>
  <c r="G53" i="3"/>
  <c r="G58" i="3"/>
  <c r="G62" i="3"/>
  <c r="G66" i="3"/>
  <c r="G71" i="3"/>
  <c r="G76" i="3"/>
  <c r="G78" i="3"/>
  <c r="D35" i="3"/>
  <c r="I78" i="3" l="1"/>
  <c r="H78" i="3"/>
  <c r="B108" i="3" s="1"/>
  <c r="I76" i="3"/>
  <c r="H76" i="3"/>
  <c r="B106" i="3" s="1"/>
  <c r="I71" i="3"/>
  <c r="H71" i="3"/>
  <c r="B105" i="3" s="1"/>
  <c r="I66" i="3"/>
  <c r="H66" i="3"/>
  <c r="B104" i="3" s="1"/>
  <c r="I62" i="3"/>
  <c r="H62" i="3"/>
  <c r="B103" i="3" s="1"/>
  <c r="I58" i="3"/>
  <c r="H58" i="3"/>
  <c r="B102" i="3" s="1"/>
  <c r="I53" i="3"/>
  <c r="H53" i="3"/>
  <c r="B101" i="3" s="1"/>
  <c r="I48" i="3"/>
  <c r="H48" i="3"/>
  <c r="B100" i="3" s="1"/>
  <c r="I44" i="3"/>
  <c r="H44" i="3"/>
  <c r="B99" i="3" s="1"/>
  <c r="I40" i="3"/>
  <c r="H40" i="3"/>
  <c r="B98" i="3" s="1"/>
  <c r="C35" i="3"/>
  <c r="B35" i="3"/>
  <c r="I87" i="3"/>
  <c r="H87" i="3"/>
  <c r="I88" i="3"/>
  <c r="H88" i="3"/>
  <c r="I31" i="3"/>
  <c r="H31" i="3"/>
  <c r="B96" i="3" s="1"/>
  <c r="I27" i="3"/>
  <c r="H27" i="3"/>
  <c r="B95" i="3" s="1"/>
  <c r="I25" i="3"/>
  <c r="H25" i="3"/>
  <c r="B94" i="3" s="1"/>
  <c r="I20" i="3"/>
  <c r="H20" i="3"/>
  <c r="B93" i="3" s="1"/>
  <c r="I16" i="3"/>
  <c r="H16" i="3"/>
  <c r="B92" i="3" s="1"/>
  <c r="I12" i="3"/>
  <c r="H12" i="3"/>
  <c r="I11" i="3"/>
  <c r="H11" i="3"/>
  <c r="I6" i="3"/>
  <c r="H6" i="3"/>
  <c r="A7" i="3"/>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I35" i="3" l="1"/>
  <c r="G35" i="3"/>
  <c r="H35" i="3"/>
  <c r="B97" i="3" s="1"/>
</calcChain>
</file>

<file path=xl/sharedStrings.xml><?xml version="1.0" encoding="utf-8"?>
<sst xmlns="http://schemas.openxmlformats.org/spreadsheetml/2006/main" count="604" uniqueCount="377">
  <si>
    <t>Année</t>
  </si>
  <si>
    <t>Autre vote</t>
  </si>
  <si>
    <t>controles âge, sexe</t>
  </si>
  <si>
    <t>controles âge, sexe, revenu, race</t>
  </si>
  <si>
    <t>Tableau UK.1. Synthèse des statistiques descriptives sur l'évolution de la structure du vote au Royaume-Uni 1945-2017 (séries utilisées pour les graphiques chronologiques)</t>
  </si>
  <si>
    <t>Vote lab:     18-34 - 65+ (no control)</t>
  </si>
  <si>
    <t>Vote lab:     sup - non-sup (no control)</t>
  </si>
  <si>
    <t>Vote par âge (regBes)</t>
  </si>
  <si>
    <t>Vote par sexe (regBes)</t>
  </si>
  <si>
    <t>Vote lab: F-H (no control)</t>
  </si>
  <si>
    <t>Lab vs Con</t>
  </si>
  <si>
    <t>Vote Labour</t>
  </si>
  <si>
    <t>Vote Conser.</t>
  </si>
  <si>
    <t>Vote législatif</t>
  </si>
  <si>
    <t>Votes en % des suffrages exprimés repris depuis wk: https://en.wikipedia.org/wiki/United_Kingdom_general_election,_1945, etc.</t>
  </si>
  <si>
    <t>1974 (oct)</t>
  </si>
  <si>
    <t>1974 (feb)</t>
  </si>
  <si>
    <t>Note: deux élections eurent lien en 1974; le résultat plus haut est la moyenne des deux</t>
  </si>
  <si>
    <t>Lab</t>
  </si>
  <si>
    <t>Con</t>
  </si>
  <si>
    <t>Lab vs Con score used to reweight BES samples (including Brexit 2016: Labour = Remain)</t>
  </si>
  <si>
    <t>election</t>
  </si>
  <si>
    <t>votelabour</t>
  </si>
  <si>
    <t>Vote Libéral/ Lib-Dem/ SDP</t>
  </si>
  <si>
    <t>SNP</t>
  </si>
  <si>
    <t>UKIP</t>
  </si>
  <si>
    <t>Vote par revenu (regBes)</t>
  </si>
  <si>
    <t>Vote lab:     top10 - bottom90 (no control)</t>
  </si>
  <si>
    <t>controles âge, sexe, education, race</t>
  </si>
  <si>
    <t>Vote par diplôme2 (regBes) (sup=1 if educ=5,6: general degrees only)</t>
  </si>
  <si>
    <t>Vote par diplôme (regBes) (sup=1 if educ=4,5,6: technical and general degrees)</t>
  </si>
  <si>
    <t>Vote par education decile (regBes)</t>
  </si>
  <si>
    <t>Vote lab:     top10e - bottom90e (no control)</t>
  </si>
  <si>
    <t>controles âge, sexe, income, race</t>
  </si>
  <si>
    <t>controles âge, sexe, revenu, race, ownership, status</t>
  </si>
  <si>
    <t>controles âge, sexe, education, race, ownership, status, wealth</t>
  </si>
  <si>
    <t>Vote par wealth (regBes)</t>
  </si>
  <si>
    <t>Vote lab:     owner vs non-owner (no control)</t>
  </si>
  <si>
    <t>controles âge, sexe, education</t>
  </si>
  <si>
    <t>controles âge, sexe, education, income, race</t>
  </si>
  <si>
    <t>pdlab6</t>
  </si>
  <si>
    <t>pdlab5</t>
  </si>
  <si>
    <t>pdlab4-7</t>
  </si>
  <si>
    <t>pdlab1-2-3</t>
  </si>
  <si>
    <t>pdlab0</t>
  </si>
  <si>
    <t>pdlab4</t>
  </si>
  <si>
    <t>pdlab3</t>
  </si>
  <si>
    <t>pdlab2</t>
  </si>
  <si>
    <t>pdlab1</t>
  </si>
  <si>
    <t xml:space="preserve">Brahmin Left vs Merchant Right: Rising Inequality and the Changing Structure of political conflict </t>
  </si>
  <si>
    <t>This file: main figures and tables used in shortened version (may 2019)</t>
  </si>
  <si>
    <t>(the full set of figures, series and computer codes is available in working paper version: WID.world WP 2018/07)</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</si>
  <si>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</si>
  <si>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</si>
  <si>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</si>
  <si>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</si>
  <si>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</si>
  <si>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</si>
  <si>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</si>
  <si>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</si>
  <si>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</si>
  <si>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</si>
  <si>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</si>
  <si>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UK: w - y (US correction)</t>
  </si>
  <si>
    <t>after controls sexe, education, age, income,  ethnic group</t>
  </si>
  <si>
    <t>UK: Vote left: t10 - b90 w</t>
  </si>
  <si>
    <t>after controls sexe, age, education,  ethnic group</t>
  </si>
  <si>
    <t>UK: Vote left: t10 - b90 y</t>
  </si>
  <si>
    <t xml:space="preserve">after controls sexe, age, income, ethnic, ownership, status </t>
  </si>
  <si>
    <t>UK: Vote left: t10 - b90 education</t>
  </si>
  <si>
    <t>UK: Vote labour: univ minus non-univ</t>
  </si>
  <si>
    <t>after controls sexe, age, income, wealth</t>
  </si>
  <si>
    <t>FR: Vote gauche: t10 - b90 y</t>
  </si>
  <si>
    <t>after controls sexe, age, income, wealth, father's occup</t>
  </si>
  <si>
    <t>FR: Vote gauche: t10 - b90 education</t>
  </si>
  <si>
    <t>FR: Vote gauche: sup. - prim.sec.</t>
  </si>
  <si>
    <t>controles âge, sexe, diplome, race</t>
  </si>
  <si>
    <t>Vote dem:     t10 - b90 (no control)</t>
  </si>
  <si>
    <t>controles âge, sexe, diplome, revenu</t>
  </si>
  <si>
    <t>Vote dem:     non-whites - whites (no control)</t>
  </si>
  <si>
    <t>Vote dem:     top10e vs bottom90e (no control)</t>
  </si>
  <si>
    <t>Vote dem:     sup - non-sup (no control)</t>
  </si>
  <si>
    <t>Vote dem:     18-34 - 65+ (no control)</t>
  </si>
  <si>
    <t>Vote dem: F-H (no control)</t>
  </si>
  <si>
    <t>Rep</t>
  </si>
  <si>
    <t>Dem</t>
  </si>
  <si>
    <t>Vote républicain</t>
  </si>
  <si>
    <t>Vote démocrate</t>
  </si>
  <si>
    <t>Vote par diplôme (US Gallup data) (confirms other sources)</t>
  </si>
  <si>
    <t>Turnout gap top50% vs bottom50% incomes</t>
  </si>
  <si>
    <t>Turnout (WK series)</t>
  </si>
  <si>
    <t>British results (links to UK file)</t>
  </si>
  <si>
    <t>French results (links to France file)</t>
  </si>
  <si>
    <t>Vote par wealth (using home ownership) (home ownership effect has approximately same effect as in the UK, but no systematic mortage variable: I assume same total effect as in the UK)</t>
  </si>
  <si>
    <t>Vote par race (regAnes)</t>
  </si>
  <si>
    <t>Vote par revenu (regAnes)</t>
  </si>
  <si>
    <t>Vote top10% education vs bottom90% education (regAnes)</t>
  </si>
  <si>
    <t>Vote par diplôme (regAnes)</t>
  </si>
  <si>
    <t>Vote par âge (regAnes)</t>
  </si>
  <si>
    <t>Vote par sexe (regAnes)</t>
  </si>
  <si>
    <t>Dem vs Rep</t>
  </si>
  <si>
    <t>Vote présidentiel</t>
  </si>
  <si>
    <t>Tableau US.1. Synthèse des statistiques descriptives sur l'évolution de la structure du vote aux Etats-Unis 1948-2016 (séries utilisées pour les graphiques chronologiques)</t>
  </si>
  <si>
    <t>Latinos/ other</t>
  </si>
  <si>
    <t>Blacks</t>
  </si>
  <si>
    <t>Whites</t>
  </si>
  <si>
    <t>Sup phd</t>
  </si>
  <si>
    <t>Sup advanced</t>
  </si>
  <si>
    <t>Sup Bachelor</t>
  </si>
  <si>
    <t>Sec</t>
  </si>
  <si>
    <t>Primaire</t>
  </si>
  <si>
    <t>Vote par origine ethnique (Gallup, à reprendre)</t>
  </si>
  <si>
    <t>Vote par diplôme (copied/pasted from StatDesANES.xlsx, no link)</t>
  </si>
  <si>
    <t>Tableau US.2. Synthèse des statistiques descriptives sur l'évolution de la structure du vote aux Etats-Unis 1948-2016 (séries utilisées pour les histogrammes)</t>
  </si>
  <si>
    <t>University graduates (%)</t>
  </si>
  <si>
    <t>"In order to achieve social justice we need to take from the rich and give to the poor" (% agree)</t>
  </si>
  <si>
    <t>"There are too many immigrants in France"               (% agree)</t>
  </si>
  <si>
    <t>All voters</t>
  </si>
  <si>
    <r>
      <t>Presidential election 2017 (1</t>
    </r>
    <r>
      <rPr>
        <vertAlign val="superscript"/>
        <sz val="13"/>
        <color theme="1"/>
        <rFont val="Arial"/>
        <family val="2"/>
      </rPr>
      <t>st</t>
    </r>
    <r>
      <rPr>
        <sz val="13"/>
        <color theme="1"/>
        <rFont val="Arial"/>
        <family val="2"/>
      </rPr>
      <t xml:space="preserve"> round)</t>
    </r>
  </si>
  <si>
    <r>
      <rPr>
        <b/>
        <sz val="11"/>
        <color theme="1"/>
        <rFont val="Arial"/>
        <family val="2"/>
      </rPr>
      <t>Note 2017</t>
    </r>
    <r>
      <rPr>
        <sz val="11"/>
        <color theme="1"/>
        <rFont val="Arial"/>
        <family val="2"/>
      </rPr>
      <t>: calculs à partir des résults ipos (résultats T1: gauche=Poutou-Arthaud-Mélenchon-Hamon) (résultats bruts T2 education: vote macron 55-64-69-81 pour infBac, Bac, Bac+2, Bac+3; T2 revenu 55-64-69-75 pour revfoyer &lt;1250,1250-2000,2000-3000,3000+). 2017L1: 32,3% Centre (LRM 28,2+Modem4,1).</t>
    </r>
  </si>
  <si>
    <r>
      <rPr>
        <b/>
        <sz val="11"/>
        <color theme="1"/>
        <rFont val="Arial"/>
        <family val="2"/>
      </rPr>
      <t xml:space="preserve">Notes spécifiques à certaines enquêtes et élections. </t>
    </r>
    <r>
      <rPr>
        <sz val="11"/>
        <color theme="1"/>
        <rFont val="Arial"/>
        <family val="2"/>
      </rPr>
      <t>Pour compenser la très faible taille d'échantillon dans l'enquête 1958 (environ 800 votes déclarés pour l'élection 1956, et 500 pour l'élection 1958, vs 1100-1200 dans l'enquête 1962), j'ai utilisé pour l'élection 1958 la moyenne des résultats obtenus dans les enquêtes 1958 et 1962 (voir tableau TFR3); pour l'élection 1956, la ligne 1956L1corr a été estimée en faisant la moyenne des votes déclarés 1956 et 1958. Cela n'a aucun impact substantiel sur les résultats, mais permet de réduire la volatilité artificielle des résultats.</t>
    </r>
  </si>
  <si>
    <r>
      <t xml:space="preserve">Source: calculs de l'auteur à partir des enquêtes post-électorales 1956-2017 (élections législatives et présidentielles). </t>
    </r>
    <r>
      <rPr>
        <sz val="11"/>
        <color theme="1"/>
        <rFont val="Arial"/>
        <family val="2"/>
      </rPr>
      <t xml:space="preserve">Ont été utilisés ici à la fois les résultats des enquêtes pour lesquelles les fichiers individuels sont disponibles (voir tableau TFR1 et liens vers les tableaux T1956.1, etc. issus de mes exploitations des fichiers individuels) et les résultats publiés sous forme de tableaux par les instituts de sondages et/ou les médias commanditaires pour les enquêtes pour lesquelles les fichiers individuels ne sont pas disponibles. </t>
    </r>
  </si>
  <si>
    <t>2017L1(G)</t>
  </si>
  <si>
    <t>2017L1(Centre)</t>
  </si>
  <si>
    <t>2017P2</t>
  </si>
  <si>
    <t>2017P1(Centre)</t>
  </si>
  <si>
    <t>2017P1(Gauche)</t>
  </si>
  <si>
    <t xml:space="preserve">reprendre catégories éducatives </t>
  </si>
  <si>
    <t>2017P1(G+C)</t>
  </si>
  <si>
    <t>Tableaux</t>
  </si>
  <si>
    <t>IPSOS/LeMonde</t>
  </si>
  <si>
    <t>Fichier</t>
  </si>
  <si>
    <t>CEVIPOF/IFOP</t>
  </si>
  <si>
    <t>2012P2</t>
  </si>
  <si>
    <t>CSES/FES/CEE/LIEPP/Sofres</t>
  </si>
  <si>
    <t>2012L1</t>
  </si>
  <si>
    <t>CEVIPOF/FNSP/CNRS/OpinionWay</t>
  </si>
  <si>
    <t>FES/CEE/CFES/LIEPP/Sofres</t>
  </si>
  <si>
    <t>2007L1</t>
  </si>
  <si>
    <t>2007P2</t>
  </si>
  <si>
    <t>2002L1</t>
  </si>
  <si>
    <t>2002P2</t>
  </si>
  <si>
    <t>2002P1</t>
  </si>
  <si>
    <t>CEVIPOF/CIDSP</t>
  </si>
  <si>
    <t>1997L1</t>
  </si>
  <si>
    <t>1995P2</t>
  </si>
  <si>
    <t>CEVIPOF/FNSP/CNRS/IFOP</t>
  </si>
  <si>
    <t>1993L1</t>
  </si>
  <si>
    <t>1988L1</t>
  </si>
  <si>
    <t>1988P2</t>
  </si>
  <si>
    <t>1986L1</t>
  </si>
  <si>
    <t>1981L1</t>
  </si>
  <si>
    <t>1981P2</t>
  </si>
  <si>
    <t>1981P1</t>
  </si>
  <si>
    <t>Tableau</t>
  </si>
  <si>
    <t>SOFRES/NouvelObs</t>
  </si>
  <si>
    <t>1978L1</t>
  </si>
  <si>
    <t>1974P2</t>
  </si>
  <si>
    <t>1973L1</t>
  </si>
  <si>
    <t>1969P1</t>
  </si>
  <si>
    <t>SOFRES/LeMonde</t>
  </si>
  <si>
    <t>1968L1</t>
  </si>
  <si>
    <t>ICPSR/Michigan Univ.</t>
  </si>
  <si>
    <t>1967L1</t>
  </si>
  <si>
    <t>1965P2</t>
  </si>
  <si>
    <t>1965P1</t>
  </si>
  <si>
    <t>1962L1</t>
  </si>
  <si>
    <t>1958L1</t>
  </si>
  <si>
    <t>1956L1</t>
  </si>
  <si>
    <t>1956L1corr</t>
  </si>
  <si>
    <t>FNSP/CNRS/IFOP</t>
  </si>
  <si>
    <t>Check: Sum - Tot</t>
  </si>
  <si>
    <t>Top 1%</t>
  </si>
  <si>
    <t>Top 5%</t>
  </si>
  <si>
    <t>Top 10%</t>
  </si>
  <si>
    <t>Middle 40%</t>
  </si>
  <si>
    <t>Bottom 50%</t>
  </si>
  <si>
    <t xml:space="preserve">Top 10% (diplôme) </t>
  </si>
  <si>
    <t xml:space="preserve">Middle 40% (diplôme) </t>
  </si>
  <si>
    <t>Bottom 50% (diplôme)</t>
  </si>
  <si>
    <t>Supérieur</t>
  </si>
  <si>
    <t>Second.</t>
  </si>
  <si>
    <t>65 ans et plus</t>
  </si>
  <si>
    <t>35-64 ans</t>
  </si>
  <si>
    <t>18-34 ans</t>
  </si>
  <si>
    <t>Hommes</t>
  </si>
  <si>
    <t>Femmes</t>
  </si>
  <si>
    <t>Vote gauche par patrimoine</t>
  </si>
  <si>
    <t>Vote gauche par revenu</t>
  </si>
  <si>
    <t>Diff. Top 10% vs Bottom 90%</t>
  </si>
  <si>
    <t>Diff. Top 10% vs Bottom 50%</t>
  </si>
  <si>
    <t>Diff. Top 50% vs Bottom 50%</t>
  </si>
  <si>
    <t>% vote à gauche (diplôme)</t>
  </si>
  <si>
    <t>Structure pop. par diplôme</t>
  </si>
  <si>
    <t>Diff. Sup.-Sec. vs Prim.</t>
  </si>
  <si>
    <t>Diff. Sup. vs Prim.-Sec.</t>
  </si>
  <si>
    <t>Diff. Sup. vs Prim.</t>
  </si>
  <si>
    <t>Vote gauche par diplôme</t>
  </si>
  <si>
    <t xml:space="preserve">Structure pop. par âge </t>
  </si>
  <si>
    <t>Diff. 35-64 vs 65+</t>
  </si>
  <si>
    <t>Diff. 18-34 vs 35-64</t>
  </si>
  <si>
    <t>Diff. 18-34 - 65+</t>
  </si>
  <si>
    <t>Vote gauche par âge</t>
  </si>
  <si>
    <t>Structure population</t>
  </si>
  <si>
    <t>Diff. Femmes - Hommes</t>
  </si>
  <si>
    <t xml:space="preserve">Vote gauche </t>
  </si>
  <si>
    <t>Structure du vote par niveau de revenu</t>
  </si>
  <si>
    <t>Structure du vote par niveau de diplôme</t>
  </si>
  <si>
    <t>Structure du vote par âge</t>
  </si>
  <si>
    <t>Structure du vote par sexe</t>
  </si>
  <si>
    <t>Total vote droite</t>
  </si>
  <si>
    <t>Total vote gauche</t>
  </si>
  <si>
    <r>
      <t xml:space="preserve">Elections couvertes </t>
    </r>
    <r>
      <rPr>
        <i/>
        <sz val="12"/>
        <color theme="1"/>
        <rFont val="Arial Narrow"/>
        <family val="2"/>
      </rPr>
      <t>Légis./Pres. 1</t>
    </r>
    <r>
      <rPr>
        <i/>
        <vertAlign val="superscript"/>
        <sz val="12"/>
        <color theme="1"/>
        <rFont val="Arial Narrow"/>
        <family val="2"/>
      </rPr>
      <t>er</t>
    </r>
    <r>
      <rPr>
        <i/>
        <sz val="12"/>
        <color theme="1"/>
        <rFont val="Arial Narrow"/>
        <family val="2"/>
      </rPr>
      <t>/2</t>
    </r>
    <r>
      <rPr>
        <i/>
        <vertAlign val="superscript"/>
        <sz val="12"/>
        <color theme="1"/>
        <rFont val="Arial Narrow"/>
        <family val="2"/>
      </rPr>
      <t>nd</t>
    </r>
    <r>
      <rPr>
        <i/>
        <sz val="12"/>
        <color theme="1"/>
        <rFont val="Arial Narrow"/>
        <family val="2"/>
      </rPr>
      <t>tour</t>
    </r>
  </si>
  <si>
    <t>N.obs.</t>
  </si>
  <si>
    <t>Format: fichiers ou tableaux</t>
  </si>
  <si>
    <t xml:space="preserve">Enquête post-électorale utilisée </t>
  </si>
  <si>
    <t>Tableau FR.2. Statistiques descriptives sur l'évolution de la structure du vote en France 1956-2017 (séries brutes)</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</si>
  <si>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</si>
  <si>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</si>
  <si>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Diff. T1 - B50</t>
  </si>
  <si>
    <t>Diff. T5 - B50</t>
  </si>
  <si>
    <t>Diff. T10 - B90</t>
  </si>
  <si>
    <t>Diff. T10 - B50</t>
  </si>
  <si>
    <t>Vote gauche:    35-64 - 65+</t>
  </si>
  <si>
    <t>Vote gauche:    18-34 -  35-64</t>
  </si>
  <si>
    <t>Vote gauche:     18-34 - 65+</t>
  </si>
  <si>
    <t>Vote gauche: femmes - hommes</t>
  </si>
  <si>
    <t>Vote gauche hommes</t>
  </si>
  <si>
    <t>Vote gauche femmes</t>
  </si>
  <si>
    <t>Vote droite</t>
  </si>
  <si>
    <t>Vote gauche</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</si>
  <si>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</si>
  <si>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</si>
  <si>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</si>
  <si>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</si>
  <si>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</si>
  <si>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r>
      <t>Législatives 1</t>
    </r>
    <r>
      <rPr>
        <vertAlign val="superscript"/>
        <sz val="12"/>
        <color theme="1"/>
        <rFont val="Arial"/>
        <family val="2"/>
      </rPr>
      <t>er</t>
    </r>
    <r>
      <rPr>
        <sz val="12"/>
        <color theme="1"/>
        <rFont val="Arial"/>
        <family val="2"/>
      </rPr>
      <t>tour</t>
    </r>
  </si>
  <si>
    <t>Tableau FR.3. Synthèse des statistiques descriptives sur l'évolution de la structure du vote en France 1956-2017 (séries utilisées pour les graphiques chronologiques) (séries brutes)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</si>
  <si>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</si>
  <si>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</si>
  <si>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</si>
  <si>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</si>
  <si>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</si>
  <si>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</si>
  <si>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</si>
  <si>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</si>
  <si>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</si>
  <si>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</si>
  <si>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</si>
  <si>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</si>
  <si>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</si>
  <si>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</si>
  <si>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</si>
  <si>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</si>
  <si>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</si>
  <si>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</si>
  <si>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</si>
  <si>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</si>
  <si>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</si>
  <si>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</si>
  <si>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</si>
  <si>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</si>
  <si>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</si>
  <si>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</si>
  <si>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</si>
  <si>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</si>
  <si>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</si>
  <si>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</si>
  <si>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Note sur effets patrimoine 1958-1967: estimé à partir de 1973-1978 (compte-tenu du fait que les variables home ownership ont les mêmes effets)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</si>
  <si>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</si>
  <si>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</si>
  <si>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</si>
  <si>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</si>
  <si>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</si>
  <si>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</si>
  <si>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</si>
  <si>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</si>
  <si>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</si>
  <si>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</si>
  <si>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 xml:space="preserve">Contrôle sas, diplome </t>
  </si>
  <si>
    <t>Contrôle sexe, âge, single (sas)</t>
  </si>
  <si>
    <t>Série brute (rég.)</t>
  </si>
  <si>
    <t>% pas trop d'immigés</t>
  </si>
  <si>
    <t>Contrôle sas, diplôme, revenu, patri, csppere, origine nationale détaillée</t>
  </si>
  <si>
    <t>Contrôle sas, diplôme, revenu, patri, csppere, origine nationale</t>
  </si>
  <si>
    <t>Upper bound     (+ 1se)</t>
  </si>
  <si>
    <t>Lower bound       (- 1se)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</si>
  <si>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</si>
  <si>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</si>
  <si>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</si>
  <si>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</si>
  <si>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</si>
  <si>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</si>
  <si>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</si>
  <si>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</si>
  <si>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patrimoine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</si>
  <si>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</si>
  <si>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</si>
  <si>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</si>
  <si>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</si>
  <si>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</si>
  <si>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</si>
  <si>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</si>
  <si>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</si>
  <si>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</si>
  <si>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</si>
  <si>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</si>
  <si>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</si>
  <si>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</si>
  <si>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</si>
  <si>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</si>
  <si>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</si>
  <si>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</si>
  <si>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Patrimoine: Vote gauche: top10 - bottom90</t>
  </si>
  <si>
    <t>Revenu: Vote gauche: top10 - bottom90</t>
  </si>
  <si>
    <t>Diplôme: top 10 - bottom 90</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</si>
  <si>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</si>
  <si>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</si>
  <si>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</si>
  <si>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</si>
  <si>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Top1%</t>
  </si>
  <si>
    <t>Top5%</t>
  </si>
  <si>
    <t>D10</t>
  </si>
  <si>
    <t>D9</t>
  </si>
  <si>
    <t>D8</t>
  </si>
  <si>
    <t>D7</t>
  </si>
  <si>
    <t>D6</t>
  </si>
  <si>
    <t>D5</t>
  </si>
  <si>
    <t>D4</t>
  </si>
  <si>
    <t>D3</t>
  </si>
  <si>
    <t>D2</t>
  </si>
  <si>
    <t>D1</t>
  </si>
  <si>
    <t>Gauche 2012 (Hollande)</t>
  </si>
  <si>
    <t>Oui 2005 Education</t>
  </si>
  <si>
    <t>Oui 2005</t>
  </si>
  <si>
    <t>Gauche 2007 (Royal)</t>
  </si>
  <si>
    <t>Gauche 2002         (tous les candidats de gauche)</t>
  </si>
  <si>
    <t>Oui 1992 Education</t>
  </si>
  <si>
    <t>Oui 1992</t>
  </si>
  <si>
    <t>Gauche 1993         (PS-PCF-EGVerts-EG-DVG)</t>
  </si>
  <si>
    <t>Gauche 1995        (Jospin)</t>
  </si>
  <si>
    <t>Gauche 1986         (PCF-PS-MRG-DVG)</t>
  </si>
  <si>
    <t>Gauche 1988         (Mitterand)</t>
  </si>
  <si>
    <t>Gauche 1973     (PS-PC-PSU-MRG-DVG)</t>
  </si>
  <si>
    <t>Gauche 1974 (Mitterand)</t>
  </si>
  <si>
    <t>Gauche 1978        (PS-PC-DVG)</t>
  </si>
  <si>
    <t>Décile de patrimoine</t>
  </si>
  <si>
    <t>Gauche 1967        (PCF-FGDS-PSU)</t>
  </si>
  <si>
    <t>Gauche 1962 (PCF-SFIO-Rad.)</t>
  </si>
  <si>
    <t>Gauche 1958 (PCF-SFIO-Rad.)</t>
  </si>
  <si>
    <t>Décile de revenu</t>
  </si>
  <si>
    <t>Voir texte de l'annexe au chapitre pour les références bibliographiques complètes liées à ces estimations</t>
  </si>
  <si>
    <t>This version: May 22, 2019</t>
  </si>
  <si>
    <t>Table I. Two-dimensional political conflict in France 2017: an electorate divided into four quarters</t>
  </si>
  <si>
    <t>Monthly income &gt; 4000€ (%)</t>
  </si>
  <si>
    <t>Home ownership (%)</t>
  </si>
  <si>
    <t>Mélenchon /Hamon      ("Egalitarian-Internationalist")</t>
  </si>
  <si>
    <t>Macron ("Inegalitarian-Internationalist")</t>
  </si>
  <si>
    <t>Fillon              ("Inegalitarian-Nativist")</t>
  </si>
  <si>
    <r>
      <t>Le Pen           /Dupont-Aignan           ("Egalitarian-Nativist"</t>
    </r>
    <r>
      <rPr>
        <sz val="14"/>
        <color theme="1"/>
        <rFont val="Arial"/>
        <family val="2"/>
      </rPr>
      <t>)</t>
    </r>
  </si>
  <si>
    <r>
      <rPr>
        <b/>
        <sz val="11"/>
        <color theme="1"/>
        <rFont val="Arial"/>
        <family val="2"/>
      </rPr>
      <t>Source</t>
    </r>
    <r>
      <rPr>
        <sz val="11"/>
        <color theme="1"/>
        <rFont val="Arial"/>
        <family val="2"/>
      </rPr>
      <t xml:space="preserve">: author's computations using French post-electoral survey 2017 (see piketty.pse.ens.fr/conflict). </t>
    </r>
    <r>
      <rPr>
        <b/>
        <sz val="11"/>
        <color theme="1"/>
        <rFont val="Arial"/>
        <family val="2"/>
      </rPr>
      <t>Reading</t>
    </r>
    <r>
      <rPr>
        <sz val="11"/>
        <color theme="1"/>
        <rFont val="Arial"/>
        <family val="2"/>
      </rPr>
      <t xml:space="preserve">: in 2017, 28% of first-round voters voted for Mélenchon/Hamon; 32% of them believe that there are too many migrants in France (vs 56% among all voters) and 67% that we should take from the rich and give to the poor (vs 51% on average). This electorate can therefore be viewed as "egalitarian-internationalist" (pro-migrants, pro-poor), while the Macron electorate is "inegalitarian-internationalist" (pro-migrant, pro-rich), the Fillon electorate "inegalitarian-nativist" (anti-migrants, pro-rich) and the Le Pen/DupontAignan electorate "inegalitarian-internationalist" (anti-migrant, pro-poor).                                                                                         </t>
    </r>
    <r>
      <rPr>
        <b/>
        <sz val="11"/>
        <color theme="1"/>
        <rFont val="Arial Narrow"/>
        <family val="2"/>
      </rPr>
      <t>Note</t>
    </r>
    <r>
      <rPr>
        <sz val="11"/>
        <color theme="1"/>
        <rFont val="Arial Narrow"/>
        <family val="2"/>
      </rPr>
      <t>: the votes for Arthaud/Poutou (2%) and Asselineau/Cheminade/Lassale (2%) were added to the votes for Melenchon-Hamon and Fillon (respectively).</t>
    </r>
  </si>
  <si>
    <t>Data series for France (extracted from Piketty2019AppendixFrance.xlsx, Table FR2)</t>
  </si>
  <si>
    <t>Data series for France (extracted from Piketty2019AppendixFrance.xlsx, Table FR3)</t>
  </si>
  <si>
    <t>Data series for France (extracted from Piketty2019AppendixFrance.xlsx, Table FR4)</t>
  </si>
  <si>
    <t>Data series for France (extracted from Piketty2019AppendixFrance.xlsx, Table FR5)</t>
  </si>
  <si>
    <t>Data series for France (extracted from Piketty2019AppendixFrance.xlsx, Tables T1962,…,T2012)</t>
  </si>
  <si>
    <t>Data series for the US (extracted from Piketty2019AppendixUS.xlsx, Table US1)</t>
  </si>
  <si>
    <t>Data series for the US (extracted from Piketty2019AppendixUS.xlsx, Table US2)</t>
  </si>
  <si>
    <t>Data series for the UK (extracted from Piketty2019AppendixUK.xlsx, Table UK1)</t>
  </si>
  <si>
    <t>standard error (from file RegResultsANES.xlsx)</t>
  </si>
  <si>
    <t>top10e - se</t>
  </si>
  <si>
    <t>top10e + se</t>
  </si>
  <si>
    <t>top10y - se</t>
  </si>
  <si>
    <t>top10y + se</t>
  </si>
  <si>
    <t>top10w - se</t>
  </si>
  <si>
    <t>top10w + se</t>
  </si>
  <si>
    <t>standard error (from RegResultsBLS.xlsx)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</si>
</sst>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1"/>
      <color theme="1"/>
      <name val="Arial"/>
      <family val="2"/>
    </font>
    <font>
      <sz val="12"/>
      <color theme="1"/>
      <name val="Arial"/>
      <family val="2"/>
    </font>
    <font>
      <b/>
      <sz val="12"/>
      <color theme="1"/>
      <name val="Arial"/>
      <family val="2"/>
    </font>
    <font>
      <sz val="12"/>
      <color rgb="FFFF0000"/>
      <name val="Arial"/>
      <family val="2"/>
    </font>
    <font>
      <sz val="12"/>
      <name val="Arial"/>
      <family val="2"/>
    </font>
    <font>
      <sz val="10"/>
      <name val="Arial"/>
      <family val="2"/>
    </font>
    <font>
      <b/>
      <sz val="11"/>
      <color theme="1"/>
      <name val="Arial"/>
      <family val="2"/>
    </font>
    <font>
      <sz val="14"/>
      <color theme="1"/>
      <name val="Arial"/>
      <family val="2"/>
    </font>
    <font>
      <b/>
      <sz val="14"/>
      <color theme="1"/>
      <name val="Arial"/>
      <family val="2"/>
    </font>
    <font>
      <sz val="13"/>
      <color theme="1"/>
      <name val="Arial"/>
      <family val="2"/>
    </font>
    <font>
      <vertAlign val="superscript"/>
      <sz val="13"/>
      <color theme="1"/>
      <name val="Arial"/>
      <family val="2"/>
    </font>
    <font>
      <b/>
      <sz val="16"/>
      <color theme="1"/>
      <name val="Arial"/>
      <family val="2"/>
    </font>
    <font>
      <i/>
      <sz val="12"/>
      <color theme="1"/>
      <name val="Arial Narrow"/>
      <family val="2"/>
    </font>
    <font>
      <i/>
      <vertAlign val="superscript"/>
      <sz val="12"/>
      <color theme="1"/>
      <name val="Arial Narrow"/>
      <family val="2"/>
    </font>
    <font>
      <vertAlign val="superscript"/>
      <sz val="12"/>
      <color theme="1"/>
      <name val="Arial"/>
      <family val="2"/>
    </font>
    <font>
      <b/>
      <sz val="11"/>
      <color theme="1"/>
      <name val="Arial Narrow"/>
      <family val="2"/>
    </font>
    <font>
      <sz val="11"/>
      <color theme="1"/>
      <name val="Arial Narrow"/>
      <family val="2"/>
    </font>
  </fonts>
  <fills count="2">
    <fill>
      <patternFill patternType="none"/>
    </fill>
    <fill>
      <patternFill patternType="gray125"/>
    </fill>
  </fills>
  <borders count="16">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right style="thick">
        <color auto="1"/>
      </right>
      <top/>
      <bottom/>
      <diagonal/>
    </border>
    <border>
      <left/>
      <right/>
      <top style="thick">
        <color auto="1"/>
      </top>
      <bottom/>
      <diagonal/>
    </border>
  </borders>
  <cellStyleXfs count="2">
    <xf numFmtId="0" fontId="0" fillId="0" borderId="0"/>
    <xf numFmtId="0" fontId="6" fillId="0" borderId="0"/>
  </cellStyleXfs>
  <cellXfs count="149">
    <xf numFmtId="0" fontId="0" fillId="0" borderId="0" xfId="0"/>
    <xf numFmtId="0" fontId="1" fillId="0" borderId="0" xfId="0" applyFont="1"/>
    <xf numFmtId="0" fontId="2" fillId="0" borderId="0" xfId="0" applyFont="1"/>
    <xf numFmtId="0" fontId="2" fillId="0" borderId="0" xfId="0" applyFont="1" applyAlignment="1">
      <alignment horizontal="left"/>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8" xfId="0" applyFont="1" applyBorder="1" applyAlignment="1">
      <alignment horizontal="center"/>
    </xf>
    <xf numFmtId="9" fontId="2" fillId="0" borderId="9" xfId="0" applyNumberFormat="1" applyFont="1" applyBorder="1" applyAlignment="1">
      <alignment horizontal="center"/>
    </xf>
    <xf numFmtId="9" fontId="2" fillId="0" borderId="0" xfId="0" applyNumberFormat="1" applyFont="1" applyBorder="1" applyAlignment="1">
      <alignment horizontal="center"/>
    </xf>
    <xf numFmtId="9" fontId="2" fillId="0" borderId="0" xfId="0" applyNumberFormat="1" applyFont="1" applyAlignment="1">
      <alignment horizontal="center"/>
    </xf>
    <xf numFmtId="0" fontId="2" fillId="0" borderId="9" xfId="0" applyFont="1" applyBorder="1" applyAlignment="1">
      <alignment horizontal="center"/>
    </xf>
    <xf numFmtId="9" fontId="2" fillId="0" borderId="10" xfId="0" applyNumberFormat="1" applyFont="1" applyBorder="1" applyAlignment="1">
      <alignment horizontal="center"/>
    </xf>
    <xf numFmtId="164" fontId="2" fillId="0" borderId="10" xfId="0" applyNumberFormat="1" applyFont="1" applyBorder="1" applyAlignment="1">
      <alignment horizontal="center"/>
    </xf>
    <xf numFmtId="164" fontId="2" fillId="0" borderId="0" xfId="0" applyNumberFormat="1" applyFont="1" applyBorder="1" applyAlignment="1">
      <alignment horizontal="center"/>
    </xf>
    <xf numFmtId="0" fontId="0" fillId="0" borderId="10" xfId="0" applyBorder="1"/>
    <xf numFmtId="0" fontId="0" fillId="0" borderId="0" xfId="0" applyBorder="1"/>
    <xf numFmtId="164" fontId="2" fillId="0" borderId="9" xfId="0" applyNumberFormat="1" applyFont="1" applyBorder="1" applyAlignment="1">
      <alignment horizontal="center"/>
    </xf>
    <xf numFmtId="17" fontId="2" fillId="0" borderId="9" xfId="0" applyNumberFormat="1" applyFont="1" applyBorder="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3" fillId="0" borderId="0" xfId="0" applyFont="1" applyBorder="1" applyAlignment="1">
      <alignment horizontal="left" vertical="center" wrapText="1"/>
    </xf>
    <xf numFmtId="9" fontId="4" fillId="0" borderId="9" xfId="0" applyNumberFormat="1" applyFont="1" applyBorder="1" applyAlignment="1">
      <alignment horizontal="center"/>
    </xf>
    <xf numFmtId="0" fontId="2" fillId="0" borderId="1" xfId="0" applyFont="1" applyBorder="1" applyAlignment="1"/>
    <xf numFmtId="0" fontId="2" fillId="0" borderId="2" xfId="0" applyFont="1" applyBorder="1" applyAlignment="1"/>
    <xf numFmtId="0" fontId="2" fillId="0" borderId="3" xfId="0" applyFont="1" applyBorder="1" applyAlignment="1"/>
    <xf numFmtId="0" fontId="3" fillId="0" borderId="0" xfId="0" applyFont="1"/>
    <xf numFmtId="0" fontId="2" fillId="0" borderId="2" xfId="0" applyFont="1" applyBorder="1" applyAlignment="1">
      <alignment horizontal="center"/>
    </xf>
    <xf numFmtId="0" fontId="2" fillId="0" borderId="2" xfId="0" applyFont="1" applyBorder="1" applyAlignment="1">
      <alignment horizontal="left"/>
    </xf>
    <xf numFmtId="0" fontId="2" fillId="0" borderId="1"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4" xfId="0" applyFont="1" applyBorder="1" applyAlignment="1">
      <alignment horizontal="center" vertical="center" wrapText="1"/>
    </xf>
    <xf numFmtId="164" fontId="0" fillId="0" borderId="0" xfId="0" applyNumberFormat="1"/>
    <xf numFmtId="164" fontId="0" fillId="0" borderId="10" xfId="0" applyNumberFormat="1" applyBorder="1"/>
    <xf numFmtId="0" fontId="0" fillId="0" borderId="9" xfId="0" applyBorder="1"/>
    <xf numFmtId="9" fontId="5" fillId="0" borderId="9" xfId="0" applyNumberFormat="1" applyFont="1" applyBorder="1" applyAlignment="1">
      <alignment horizontal="center"/>
    </xf>
    <xf numFmtId="0" fontId="2" fillId="0" borderId="11" xfId="0" applyFont="1" applyBorder="1" applyAlignment="1">
      <alignment horizontal="left"/>
    </xf>
    <xf numFmtId="0" fontId="2" fillId="0" borderId="12" xfId="0" applyFont="1" applyBorder="1" applyAlignment="1">
      <alignment horizontal="left"/>
    </xf>
    <xf numFmtId="0" fontId="2" fillId="0" borderId="11" xfId="0" applyFont="1" applyBorder="1" applyAlignment="1">
      <alignment horizontal="center"/>
    </xf>
    <xf numFmtId="0" fontId="2" fillId="0" borderId="2" xfId="0" applyFont="1" applyBorder="1" applyAlignment="1">
      <alignment horizontal="left"/>
    </xf>
    <xf numFmtId="9"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center" vertical="center" wrapText="1"/>
    </xf>
    <xf numFmtId="9" fontId="9" fillId="0" borderId="5" xfId="0" applyNumberFormat="1" applyFont="1" applyBorder="1" applyAlignment="1">
      <alignment horizontal="center" vertical="center"/>
    </xf>
    <xf numFmtId="0" fontId="1" fillId="0" borderId="13" xfId="0" applyFont="1" applyBorder="1" applyAlignment="1">
      <alignment vertical="top" wrapText="1"/>
    </xf>
    <xf numFmtId="0" fontId="1" fillId="0" borderId="11" xfId="0" applyFont="1" applyBorder="1" applyAlignment="1">
      <alignment vertical="top" wrapText="1"/>
    </xf>
    <xf numFmtId="0" fontId="1" fillId="0" borderId="14" xfId="0" applyFont="1" applyBorder="1" applyAlignment="1">
      <alignment vertical="top" wrapText="1"/>
    </xf>
    <xf numFmtId="0" fontId="1" fillId="0" borderId="0" xfId="0" applyFont="1" applyBorder="1" applyAlignment="1">
      <alignment vertical="top" wrapText="1"/>
    </xf>
    <xf numFmtId="0" fontId="7" fillId="0" borderId="14" xfId="0" applyFont="1" applyBorder="1" applyAlignment="1">
      <alignment vertical="center" wrapText="1"/>
    </xf>
    <xf numFmtId="0" fontId="7" fillId="0" borderId="0" xfId="0" applyFont="1" applyBorder="1" applyAlignment="1">
      <alignment vertical="center" wrapText="1"/>
    </xf>
    <xf numFmtId="0" fontId="7" fillId="0" borderId="7" xfId="0" applyFont="1" applyBorder="1" applyAlignment="1">
      <alignment vertical="center" wrapText="1"/>
    </xf>
    <xf numFmtId="0" fontId="7" fillId="0" borderId="15" xfId="0" applyFont="1" applyBorder="1" applyAlignment="1">
      <alignment vertical="center" wrapText="1"/>
    </xf>
    <xf numFmtId="9" fontId="2" fillId="0" borderId="14" xfId="0" applyNumberFormat="1" applyFont="1" applyBorder="1" applyAlignment="1">
      <alignment horizontal="center"/>
    </xf>
    <xf numFmtId="0" fontId="2" fillId="0" borderId="9" xfId="0" applyFont="1" applyBorder="1" applyAlignment="1">
      <alignment horizontal="left"/>
    </xf>
    <xf numFmtId="9" fontId="4" fillId="0" borderId="10" xfId="0" applyNumberFormat="1" applyFont="1" applyBorder="1" applyAlignment="1">
      <alignment horizontal="center"/>
    </xf>
    <xf numFmtId="9" fontId="2" fillId="0" borderId="4" xfId="0" applyNumberFormat="1" applyFont="1" applyBorder="1" applyAlignment="1">
      <alignment horizontal="center"/>
    </xf>
    <xf numFmtId="9" fontId="4" fillId="0" borderId="4" xfId="0" applyNumberFormat="1" applyFont="1" applyBorder="1" applyAlignment="1">
      <alignment horizontal="center"/>
    </xf>
    <xf numFmtId="0" fontId="2" fillId="0" borderId="8" xfId="0" applyFont="1" applyBorder="1" applyAlignment="1">
      <alignment horizontal="left"/>
    </xf>
    <xf numFmtId="9" fontId="2" fillId="0" borderId="7" xfId="0" applyNumberFormat="1" applyFont="1" applyBorder="1" applyAlignment="1">
      <alignment horizontal="center"/>
    </xf>
    <xf numFmtId="0" fontId="2" fillId="0" borderId="6" xfId="0" applyFont="1" applyBorder="1" applyAlignment="1">
      <alignment horizontal="left"/>
    </xf>
    <xf numFmtId="9" fontId="2" fillId="0" borderId="6" xfId="0" applyNumberFormat="1" applyFont="1" applyBorder="1" applyAlignment="1">
      <alignment horizontal="center"/>
    </xf>
    <xf numFmtId="0" fontId="2" fillId="0" borderId="6" xfId="0" applyFont="1" applyBorder="1" applyAlignment="1">
      <alignment horizontal="center"/>
    </xf>
    <xf numFmtId="9" fontId="2" fillId="0" borderId="3" xfId="0" applyNumberFormat="1" applyFont="1" applyBorder="1" applyAlignment="1">
      <alignment horizontal="center"/>
    </xf>
    <xf numFmtId="9" fontId="2" fillId="0" borderId="5" xfId="0" applyNumberFormat="1" applyFont="1" applyBorder="1" applyAlignment="1">
      <alignment horizontal="center"/>
    </xf>
    <xf numFmtId="0" fontId="2" fillId="0" borderId="12" xfId="0" applyFont="1" applyBorder="1" applyAlignment="1">
      <alignment horizontal="center"/>
    </xf>
    <xf numFmtId="9" fontId="2" fillId="0" borderId="13" xfId="0" applyNumberFormat="1" applyFont="1" applyBorder="1" applyAlignment="1">
      <alignment horizontal="center"/>
    </xf>
    <xf numFmtId="9" fontId="4" fillId="0" borderId="5" xfId="0" applyNumberFormat="1" applyFont="1" applyBorder="1" applyAlignment="1">
      <alignment horizontal="center"/>
    </xf>
    <xf numFmtId="0" fontId="2" fillId="0" borderId="5" xfId="0" applyFont="1" applyBorder="1" applyAlignment="1">
      <alignment horizontal="left"/>
    </xf>
    <xf numFmtId="0" fontId="2" fillId="0" borderId="8" xfId="0" applyFont="1" applyBorder="1" applyAlignment="1">
      <alignment horizontal="center" vertical="center" wrapText="1"/>
    </xf>
    <xf numFmtId="0" fontId="2" fillId="0" borderId="0" xfId="0" applyFont="1" applyBorder="1" applyAlignment="1">
      <alignment horizontal="left"/>
    </xf>
    <xf numFmtId="164" fontId="2" fillId="0" borderId="0" xfId="0" applyNumberFormat="1" applyFont="1" applyAlignment="1">
      <alignment horizontal="center" vertical="center"/>
    </xf>
    <xf numFmtId="164" fontId="4" fillId="0" borderId="0" xfId="0" applyNumberFormat="1" applyFont="1" applyAlignment="1">
      <alignment horizontal="center"/>
    </xf>
    <xf numFmtId="0" fontId="2" fillId="0" borderId="0"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0" fillId="0" borderId="4" xfId="0" applyBorder="1"/>
    <xf numFmtId="0" fontId="2" fillId="0" borderId="11" xfId="0" applyFont="1" applyBorder="1" applyAlignment="1"/>
    <xf numFmtId="0" fontId="2" fillId="0" borderId="12" xfId="0" applyFont="1" applyBorder="1" applyAlignment="1"/>
    <xf numFmtId="9" fontId="2" fillId="0" borderId="9" xfId="0" applyNumberFormat="1" applyFont="1" applyFill="1" applyBorder="1" applyAlignment="1">
      <alignment horizontal="center"/>
    </xf>
    <xf numFmtId="0" fontId="2" fillId="0" borderId="13" xfId="0" applyFont="1" applyBorder="1" applyAlignment="1">
      <alignment horizontal="left"/>
    </xf>
    <xf numFmtId="0" fontId="2" fillId="0" borderId="14" xfId="0" applyFont="1" applyBorder="1" applyAlignment="1">
      <alignment horizontal="left"/>
    </xf>
    <xf numFmtId="0" fontId="2" fillId="0" borderId="7" xfId="0" applyFont="1" applyBorder="1" applyAlignment="1">
      <alignment horizontal="left"/>
    </xf>
    <xf numFmtId="0" fontId="2" fillId="0" borderId="15" xfId="0" applyFont="1" applyBorder="1" applyAlignment="1">
      <alignment horizontal="center" vertical="center" wrapText="1"/>
    </xf>
    <xf numFmtId="0" fontId="2" fillId="0" borderId="15" xfId="0" applyFont="1" applyBorder="1" applyAlignment="1">
      <alignment horizontal="left"/>
    </xf>
    <xf numFmtId="0" fontId="2" fillId="0" borderId="15" xfId="0" applyFont="1" applyBorder="1" applyAlignment="1">
      <alignment horizontal="left" vertical="center"/>
    </xf>
    <xf numFmtId="0" fontId="3" fillId="0" borderId="0" xfId="0" applyFont="1" applyAlignment="1">
      <alignment horizontal="left"/>
    </xf>
    <xf numFmtId="9" fontId="4" fillId="0" borderId="0" xfId="0" applyNumberFormat="1" applyFont="1" applyBorder="1" applyAlignment="1">
      <alignment horizontal="center"/>
    </xf>
    <xf numFmtId="0" fontId="3" fillId="0" borderId="0" xfId="0" applyFont="1" applyAlignment="1">
      <alignment horizontal="left"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2" fillId="0" borderId="2" xfId="0" applyFont="1" applyBorder="1" applyAlignment="1">
      <alignment horizontal="center"/>
    </xf>
    <xf numFmtId="0" fontId="1" fillId="0" borderId="8" xfId="0" applyFont="1" applyBorder="1" applyAlignment="1">
      <alignment horizontal="left" vertical="top" wrapText="1"/>
    </xf>
    <xf numFmtId="0" fontId="2" fillId="0" borderId="15" xfId="0" applyFont="1" applyBorder="1" applyAlignment="1">
      <alignment horizontal="left" vertical="top" wrapText="1"/>
    </xf>
    <xf numFmtId="0" fontId="2" fillId="0" borderId="7" xfId="0" applyFont="1" applyBorder="1" applyAlignment="1">
      <alignment horizontal="left" vertical="top" wrapText="1"/>
    </xf>
    <xf numFmtId="0" fontId="2" fillId="0" borderId="9" xfId="0" applyFont="1" applyBorder="1" applyAlignment="1">
      <alignment horizontal="left" vertical="top" wrapText="1"/>
    </xf>
    <xf numFmtId="0" fontId="2" fillId="0" borderId="0" xfId="0" applyFont="1" applyBorder="1" applyAlignment="1">
      <alignment horizontal="left" vertical="top" wrapText="1"/>
    </xf>
    <xf numFmtId="0" fontId="2" fillId="0" borderId="14" xfId="0" applyFont="1" applyBorder="1" applyAlignment="1">
      <alignment horizontal="left" vertical="top" wrapText="1"/>
    </xf>
    <xf numFmtId="0" fontId="2" fillId="0" borderId="12" xfId="0" applyFont="1" applyBorder="1" applyAlignment="1">
      <alignment horizontal="left" vertical="top" wrapText="1"/>
    </xf>
    <xf numFmtId="0" fontId="2" fillId="0" borderId="11" xfId="0" applyFont="1" applyBorder="1" applyAlignment="1">
      <alignment horizontal="left" vertical="top" wrapText="1"/>
    </xf>
    <xf numFmtId="0" fontId="2" fillId="0" borderId="13" xfId="0" applyFont="1" applyBorder="1" applyAlignment="1">
      <alignment horizontal="left" vertical="top"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 fillId="0" borderId="8" xfId="0" applyFont="1" applyBorder="1" applyAlignment="1">
      <alignment vertical="center" wrapText="1"/>
    </xf>
    <xf numFmtId="0" fontId="1" fillId="0" borderId="15" xfId="0" applyFont="1" applyBorder="1" applyAlignment="1">
      <alignment vertical="center" wrapText="1"/>
    </xf>
    <xf numFmtId="0" fontId="1" fillId="0" borderId="7" xfId="0" applyFont="1" applyBorder="1" applyAlignment="1">
      <alignment vertical="center" wrapText="1"/>
    </xf>
    <xf numFmtId="0" fontId="1" fillId="0" borderId="9" xfId="0" applyFont="1" applyBorder="1" applyAlignment="1">
      <alignment vertical="center" wrapText="1"/>
    </xf>
    <xf numFmtId="0" fontId="1" fillId="0" borderId="0" xfId="0" applyFont="1" applyBorder="1" applyAlignment="1">
      <alignment vertical="center" wrapText="1"/>
    </xf>
    <xf numFmtId="0" fontId="1" fillId="0" borderId="14"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xf>
    <xf numFmtId="0" fontId="2" fillId="0" borderId="10" xfId="0" applyFont="1" applyBorder="1" applyAlignment="1">
      <alignment horizontal="center" vertical="center" wrapText="1"/>
    </xf>
    <xf numFmtId="0" fontId="2" fillId="0" borderId="12" xfId="0" applyFont="1" applyBorder="1" applyAlignment="1">
      <alignment horizontal="center"/>
    </xf>
    <xf numFmtId="0" fontId="2" fillId="0" borderId="13" xfId="0" applyFont="1" applyBorder="1" applyAlignment="1">
      <alignment horizontal="center"/>
    </xf>
    <xf numFmtId="0" fontId="1" fillId="0" borderId="9" xfId="0" applyFont="1" applyBorder="1" applyAlignment="1">
      <alignment horizontal="left" vertical="top" wrapText="1"/>
    </xf>
    <xf numFmtId="0" fontId="1" fillId="0" borderId="0" xfId="0" applyFont="1" applyBorder="1" applyAlignment="1">
      <alignment horizontal="left" vertical="top" wrapText="1"/>
    </xf>
    <xf numFmtId="0" fontId="1" fillId="0" borderId="12" xfId="0" applyFont="1" applyBorder="1" applyAlignment="1">
      <alignment horizontal="left" vertical="top" wrapText="1"/>
    </xf>
    <xf numFmtId="0" fontId="1" fillId="0" borderId="11" xfId="0" applyFont="1" applyBorder="1" applyAlignment="1">
      <alignment horizontal="left" vertical="top" wrapText="1"/>
    </xf>
    <xf numFmtId="0" fontId="2" fillId="0" borderId="1" xfId="0" applyFont="1" applyBorder="1" applyAlignment="1">
      <alignment horizontal="center"/>
    </xf>
    <xf numFmtId="0" fontId="2" fillId="0" borderId="3" xfId="0" applyFont="1" applyBorder="1" applyAlignment="1">
      <alignment horizontal="center"/>
    </xf>
    <xf numFmtId="0" fontId="7" fillId="0" borderId="8" xfId="0" applyFont="1" applyBorder="1" applyAlignment="1">
      <alignment horizontal="left" vertical="top" wrapText="1"/>
    </xf>
    <xf numFmtId="0" fontId="7" fillId="0" borderId="15" xfId="0" applyFont="1" applyBorder="1" applyAlignment="1">
      <alignment horizontal="left" vertical="top" wrapText="1"/>
    </xf>
    <xf numFmtId="0" fontId="7" fillId="0" borderId="9" xfId="0" applyFont="1" applyBorder="1" applyAlignment="1">
      <alignment horizontal="left" vertical="top" wrapText="1"/>
    </xf>
    <xf numFmtId="0" fontId="7" fillId="0" borderId="0" xfId="0" applyFont="1" applyBorder="1" applyAlignment="1">
      <alignment horizontal="left" vertical="top"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1" fillId="0" borderId="15" xfId="0" applyFont="1" applyBorder="1" applyAlignment="1">
      <alignment horizontal="left" vertical="top" wrapText="1"/>
    </xf>
    <xf numFmtId="0" fontId="1" fillId="0" borderId="7" xfId="0" applyFont="1" applyBorder="1" applyAlignment="1">
      <alignment horizontal="left" vertical="top" wrapText="1"/>
    </xf>
    <xf numFmtId="0" fontId="1" fillId="0" borderId="14" xfId="0" applyFont="1" applyBorder="1" applyAlignment="1">
      <alignment horizontal="left" vertical="top" wrapText="1"/>
    </xf>
    <xf numFmtId="0" fontId="1" fillId="0" borderId="13" xfId="0" applyFont="1" applyBorder="1" applyAlignment="1">
      <alignment horizontal="left" vertical="top" wrapText="1"/>
    </xf>
    <xf numFmtId="0" fontId="2" fillId="0" borderId="5" xfId="0" applyFont="1" applyBorder="1" applyAlignment="1">
      <alignment horizontal="center"/>
    </xf>
    <xf numFmtId="0" fontId="2" fillId="0" borderId="12" xfId="0" applyFont="1" applyBorder="1" applyAlignment="1">
      <alignment horizontal="left"/>
    </xf>
    <xf numFmtId="0" fontId="2" fillId="0" borderId="11" xfId="0" applyFont="1" applyBorder="1" applyAlignment="1">
      <alignment horizontal="left"/>
    </xf>
    <xf numFmtId="0" fontId="7" fillId="0" borderId="8"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Border="1" applyAlignment="1">
      <alignment horizontal="left" vertical="center" wrapText="1"/>
    </xf>
    <xf numFmtId="0" fontId="7" fillId="0" borderId="9" xfId="0" applyFont="1" applyBorder="1" applyAlignment="1">
      <alignment horizontal="left" vertical="center" wrapText="1"/>
    </xf>
    <xf numFmtId="0" fontId="7" fillId="0" borderId="0" xfId="0" applyFont="1" applyBorder="1" applyAlignment="1">
      <alignment horizontal="left" vertical="center" wrapText="1"/>
    </xf>
    <xf numFmtId="0" fontId="7" fillId="0" borderId="14" xfId="0" applyFont="1" applyBorder="1" applyAlignment="1">
      <alignment horizontal="left" vertical="center" wrapText="1"/>
    </xf>
    <xf numFmtId="0" fontId="7" fillId="0" borderId="9" xfId="0" applyFont="1" applyBorder="1" applyAlignment="1">
      <alignment horizontal="left" wrapText="1"/>
    </xf>
    <xf numFmtId="0" fontId="1" fillId="0" borderId="0" xfId="0" applyFont="1" applyBorder="1" applyAlignment="1">
      <alignment horizontal="left" wrapText="1"/>
    </xf>
    <xf numFmtId="0" fontId="1" fillId="0" borderId="14" xfId="0" applyFont="1" applyBorder="1" applyAlignment="1">
      <alignment horizontal="left" wrapText="1"/>
    </xf>
    <xf numFmtId="0" fontId="2" fillId="0" borderId="3" xfId="0" applyFont="1" applyBorder="1" applyAlignment="1">
      <alignment horizontal="left"/>
    </xf>
  </cellXfs>
  <cellStyles count="2">
    <cellStyle name="Normal" xfId="0" builtinId="0"/>
    <cellStyle name="Normal 1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6.xml"/><Relationship Id="rId26" Type="http://schemas.openxmlformats.org/officeDocument/2006/relationships/worksheet" Target="worksheets/sheet4.xml"/><Relationship Id="rId39" Type="http://schemas.openxmlformats.org/officeDocument/2006/relationships/externalLink" Target="externalLinks/externalLink5.xml"/><Relationship Id="rId3" Type="http://schemas.openxmlformats.org/officeDocument/2006/relationships/chartsheet" Target="chartsheets/sheet2.xml"/><Relationship Id="rId21" Type="http://schemas.openxmlformats.org/officeDocument/2006/relationships/chartsheet" Target="chartsheets/sheet19.xml"/><Relationship Id="rId34" Type="http://schemas.openxmlformats.org/officeDocument/2006/relationships/worksheet" Target="worksheets/sheet12.xml"/><Relationship Id="rId42" Type="http://schemas.openxmlformats.org/officeDocument/2006/relationships/sharedStrings" Target="sharedString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5.xml"/><Relationship Id="rId25" Type="http://schemas.openxmlformats.org/officeDocument/2006/relationships/worksheet" Target="worksheets/sheet3.xml"/><Relationship Id="rId33" Type="http://schemas.openxmlformats.org/officeDocument/2006/relationships/worksheet" Target="worksheets/sheet11.xml"/><Relationship Id="rId38" Type="http://schemas.openxmlformats.org/officeDocument/2006/relationships/externalLink" Target="externalLinks/externalLink4.xml"/><Relationship Id="rId2" Type="http://schemas.openxmlformats.org/officeDocument/2006/relationships/chartsheet" Target="chartsheets/sheet1.xml"/><Relationship Id="rId16" Type="http://schemas.openxmlformats.org/officeDocument/2006/relationships/chartsheet" Target="chartsheets/sheet14.xml"/><Relationship Id="rId20" Type="http://schemas.openxmlformats.org/officeDocument/2006/relationships/chartsheet" Target="chartsheets/sheet18.xml"/><Relationship Id="rId29" Type="http://schemas.openxmlformats.org/officeDocument/2006/relationships/worksheet" Target="worksheets/sheet7.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chartsheet" Target="chartsheets/sheet22.xml"/><Relationship Id="rId32" Type="http://schemas.openxmlformats.org/officeDocument/2006/relationships/worksheet" Target="worksheets/sheet10.xml"/><Relationship Id="rId37" Type="http://schemas.openxmlformats.org/officeDocument/2006/relationships/externalLink" Target="externalLinks/externalLink3.xml"/><Relationship Id="rId40" Type="http://schemas.openxmlformats.org/officeDocument/2006/relationships/theme" Target="theme/theme1.xml"/><Relationship Id="rId5" Type="http://schemas.openxmlformats.org/officeDocument/2006/relationships/chartsheet" Target="chartsheets/sheet4.xml"/><Relationship Id="rId15" Type="http://schemas.openxmlformats.org/officeDocument/2006/relationships/chartsheet" Target="chartsheets/sheet13.xml"/><Relationship Id="rId23" Type="http://schemas.openxmlformats.org/officeDocument/2006/relationships/chartsheet" Target="chartsheets/sheet21.xml"/><Relationship Id="rId28" Type="http://schemas.openxmlformats.org/officeDocument/2006/relationships/worksheet" Target="worksheets/sheet6.xml"/><Relationship Id="rId36" Type="http://schemas.openxmlformats.org/officeDocument/2006/relationships/externalLink" Target="externalLinks/externalLink2.xml"/><Relationship Id="rId10" Type="http://schemas.openxmlformats.org/officeDocument/2006/relationships/chartsheet" Target="chartsheets/sheet9.xml"/><Relationship Id="rId19" Type="http://schemas.openxmlformats.org/officeDocument/2006/relationships/chartsheet" Target="chartsheets/sheet17.xml"/><Relationship Id="rId31" Type="http://schemas.openxmlformats.org/officeDocument/2006/relationships/worksheet" Target="worksheets/sheet9.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2.xml"/><Relationship Id="rId22" Type="http://schemas.openxmlformats.org/officeDocument/2006/relationships/chartsheet" Target="chartsheets/sheet20.xml"/><Relationship Id="rId27" Type="http://schemas.openxmlformats.org/officeDocument/2006/relationships/worksheet" Target="worksheets/sheet5.xml"/><Relationship Id="rId30" Type="http://schemas.openxmlformats.org/officeDocument/2006/relationships/worksheet" Target="worksheets/sheet8.xml"/><Relationship Id="rId35" Type="http://schemas.openxmlformats.org/officeDocument/2006/relationships/externalLink" Target="externalLinks/externalLink1.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I. Voting for left, democratic and labour parties in France, the US and Britain 1948-2017: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01065848837285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70122532044793451"/>
        </c:manualLayout>
      </c:layout>
      <c:lineChart>
        <c:grouping val="standard"/>
        <c:varyColors val="0"/>
        <c:ser>
          <c:idx val="6"/>
          <c:order val="0"/>
          <c:tx>
            <c:v>France: difference btw (% left vote among top 10% education voters) and (% left vote among bottom 90% education voters)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-0.13876086235211549</c:v>
              </c:pt>
              <c:pt idx="13">
                <c:v>-9.6557522577120108E-2</c:v>
              </c:pt>
              <c:pt idx="17">
                <c:v>-9.686558244341284E-2</c:v>
              </c:pt>
              <c:pt idx="20">
                <c:v>-1.8502208520412809E-2</c:v>
              </c:pt>
              <c:pt idx="22">
                <c:v>5.7591921651700267E-3</c:v>
              </c:pt>
              <c:pt idx="28">
                <c:v>2.7748432753021812E-2</c:v>
              </c:pt>
              <c:pt idx="29">
                <c:v>5.1504321073816757E-2</c:v>
              </c:pt>
              <c:pt idx="33">
                <c:v>3.1888356471467247E-2</c:v>
              </c:pt>
              <c:pt idx="41">
                <c:v>4.4010014386666893E-2</c:v>
              </c:pt>
              <c:pt idx="43">
                <c:v>4.2235200623403323E-2</c:v>
              </c:pt>
              <c:pt idx="48">
                <c:v>0.1076763564376997</c:v>
              </c:pt>
              <c:pt idx="50">
                <c:v>9.8539006220540334E-2</c:v>
              </c:pt>
              <c:pt idx="57">
                <c:v>9.11220017549558E-2</c:v>
              </c:pt>
              <c:pt idx="62">
                <c:v>0.11331627378032674</c:v>
              </c:pt>
              <c:pt idx="67">
                <c:v>0.13102452681268975</c:v>
              </c:pt>
              <c:pt idx="72">
                <c:v>0.14447038767614431</c:v>
              </c:pt>
            </c:numLit>
          </c:val>
          <c:smooth val="1"/>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Lit>
          </c:val>
          <c:smooth val="1"/>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Lit>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572387344"/>
        <c:axId val="572386168"/>
      </c:lineChart>
      <c:catAx>
        <c:axId val="57238734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2386168"/>
        <c:crossesAt val="0"/>
        <c:auto val="1"/>
        <c:lblAlgn val="ctr"/>
        <c:lblOffset val="100"/>
        <c:tickLblSkip val="5"/>
        <c:tickMarkSkip val="5"/>
        <c:noMultiLvlLbl val="0"/>
      </c:catAx>
      <c:valAx>
        <c:axId val="572386168"/>
        <c:scaling>
          <c:orientation val="minMax"/>
          <c:max val="0.26"/>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238734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4854679058272958E-2"/>
          <c:y val="9.7891383333510912E-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 IX. L</a:t>
            </a:r>
            <a:r>
              <a:rPr lang="fr-FR" sz="1800" baseline="0"/>
              <a:t>eft-wing vote by religion in France: the case of Islam</a:t>
            </a:r>
            <a:endParaRPr lang="fr-FR" sz="1800"/>
          </a:p>
        </c:rich>
      </c:tx>
      <c:layout>
        <c:manualLayout>
          <c:xMode val="edge"/>
          <c:yMode val="edge"/>
          <c:x val="0.15610520143774312"/>
          <c:y val="2.2727743156695629E-3"/>
        </c:manualLayout>
      </c:layout>
      <c:overlay val="0"/>
    </c:title>
    <c:autoTitleDeleted val="0"/>
    <c:plotArea>
      <c:layout>
        <c:manualLayout>
          <c:layoutTarget val="inner"/>
          <c:xMode val="edge"/>
          <c:yMode val="edge"/>
          <c:x val="7.7484092733700174E-2"/>
          <c:y val="6.0021135256554968E-2"/>
          <c:w val="0.92222803795075603"/>
          <c:h val="0.74729606969303353"/>
        </c:manualLayout>
      </c:layout>
      <c:barChart>
        <c:barDir val="col"/>
        <c:grouping val="clustered"/>
        <c:varyColors val="0"/>
        <c:ser>
          <c:idx val="0"/>
          <c:order val="0"/>
          <c:tx>
            <c:v>Pract.catholics</c:v>
          </c:tx>
          <c:spPr>
            <a:solidFill>
              <a:srgbClr val="00B050"/>
            </a:solidFill>
            <a:ln>
              <a:solidFill>
                <a:srgbClr val="00B050"/>
              </a:solidFill>
            </a:ln>
          </c:spPr>
          <c:invertIfNegative val="0"/>
          <c:cat>
            <c:numRef>
              <c:extLst>
                <c:ext xmlns:c15="http://schemas.microsoft.com/office/drawing/2012/chart" uri="{02D57815-91ED-43cb-92C2-25804820EDAC}">
                  <c15:fullRef>
                    <c15:sqref>DataFR4!$A$6:$A$23</c15:sqref>
                  </c15:fullRef>
                </c:ext>
              </c:extLst>
              <c:f>DataFR4!$A$19:$A$22</c:f>
              <c:numCache>
                <c:formatCode>General</c:formatCode>
                <c:ptCount val="4"/>
                <c:pt idx="0">
                  <c:v>1997</c:v>
                </c:pt>
                <c:pt idx="1">
                  <c:v>2002</c:v>
                </c:pt>
                <c:pt idx="2">
                  <c:v>2007</c:v>
                </c:pt>
                <c:pt idx="3">
                  <c:v>2012</c:v>
                </c:pt>
              </c:numCache>
            </c:numRef>
          </c:cat>
          <c:val>
            <c:numRef>
              <c:extLst>
                <c:ext xmlns:c15="http://schemas.microsoft.com/office/drawing/2012/chart" uri="{02D57815-91ED-43cb-92C2-25804820EDAC}">
                  <c15:fullRef>
                    <c15:sqref>DataFR4!$Y$6:$Y$23</c15:sqref>
                  </c15:fullRef>
                </c:ext>
              </c:extLst>
              <c:f>DataFR4!$Y$19:$Y$22</c:f>
              <c:numCache>
                <c:formatCode>0%</c:formatCode>
                <c:ptCount val="4"/>
                <c:pt idx="0">
                  <c:v>0.23926009237766266</c:v>
                </c:pt>
                <c:pt idx="1">
                  <c:v>0.25636976957321167</c:v>
                </c:pt>
                <c:pt idx="2">
                  <c:v>0.22855153679847717</c:v>
                </c:pt>
                <c:pt idx="3">
                  <c:v>0.38280946016311646</c:v>
                </c:pt>
              </c:numCache>
            </c:numRef>
          </c:val>
        </c:ser>
        <c:ser>
          <c:idx val="5"/>
          <c:order val="2"/>
          <c:tx>
            <c:v>Non-pract.catholics</c:v>
          </c:tx>
          <c:spPr>
            <a:solidFill>
              <a:schemeClr val="accent3"/>
            </a:solidFill>
            <a:ln>
              <a:solidFill>
                <a:schemeClr val="accent3"/>
              </a:solidFill>
            </a:ln>
          </c:spPr>
          <c:invertIfNegative val="0"/>
          <c:cat>
            <c:numRef>
              <c:extLst>
                <c:ext xmlns:c15="http://schemas.microsoft.com/office/drawing/2012/chart" uri="{02D57815-91ED-43cb-92C2-25804820EDAC}">
                  <c15:fullRef>
                    <c15:sqref>DataFR4!$A$6:$A$23</c15:sqref>
                  </c15:fullRef>
                </c:ext>
              </c:extLst>
              <c:f>DataFR4!$A$19:$A$22</c:f>
              <c:numCache>
                <c:formatCode>General</c:formatCode>
                <c:ptCount val="4"/>
                <c:pt idx="0">
                  <c:v>1997</c:v>
                </c:pt>
                <c:pt idx="1">
                  <c:v>2002</c:v>
                </c:pt>
                <c:pt idx="2">
                  <c:v>2007</c:v>
                </c:pt>
                <c:pt idx="3">
                  <c:v>2012</c:v>
                </c:pt>
              </c:numCache>
            </c:numRef>
          </c:cat>
          <c:val>
            <c:numRef>
              <c:extLst>
                <c:ext xmlns:c15="http://schemas.microsoft.com/office/drawing/2012/chart" uri="{02D57815-91ED-43cb-92C2-25804820EDAC}">
                  <c15:fullRef>
                    <c15:sqref>DataFR4!$Z$6:$Z$23</c15:sqref>
                  </c15:fullRef>
                </c:ext>
              </c:extLst>
              <c:f>DataFR4!$Z$19:$Z$22</c:f>
              <c:numCache>
                <c:formatCode>0%</c:formatCode>
                <c:ptCount val="4"/>
                <c:pt idx="0">
                  <c:v>0.45214799046516418</c:v>
                </c:pt>
                <c:pt idx="1">
                  <c:v>0.39337295293807983</c:v>
                </c:pt>
                <c:pt idx="2">
                  <c:v>0.38245132565498352</c:v>
                </c:pt>
                <c:pt idx="3">
                  <c:v>0.41842192411422729</c:v>
                </c:pt>
              </c:numCache>
            </c:numRef>
          </c:val>
        </c:ser>
        <c: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DataFR4!$A$6:$A$23</c15:sqref>
                  </c15:fullRef>
                </c:ext>
              </c:extLst>
              <c:f>DataFR4!$A$19:$A$22</c:f>
              <c:numCache>
                <c:formatCode>General</c:formatCode>
                <c:ptCount val="4"/>
                <c:pt idx="0">
                  <c:v>1997</c:v>
                </c:pt>
                <c:pt idx="1">
                  <c:v>2002</c:v>
                </c:pt>
                <c:pt idx="2">
                  <c:v>2007</c:v>
                </c:pt>
                <c:pt idx="3">
                  <c:v>2012</c:v>
                </c:pt>
              </c:numCache>
            </c:numRef>
          </c:cat>
          <c:val>
            <c:numRef>
              <c:extLst>
                <c:ext xmlns:c15="http://schemas.microsoft.com/office/drawing/2012/chart" uri="{02D57815-91ED-43cb-92C2-25804820EDAC}">
                  <c15:fullRef>
                    <c15:sqref>DataFR4!$V$6:$V$23</c15:sqref>
                  </c15:fullRef>
                </c:ext>
              </c:extLst>
              <c:f>DataFR4!$V$19:$V$22</c:f>
              <c:numCache>
                <c:formatCode>0%</c:formatCode>
                <c:ptCount val="4"/>
                <c:pt idx="0">
                  <c:v>0.5098822869535734</c:v>
                </c:pt>
                <c:pt idx="1">
                  <c:v>0.41859719515354538</c:v>
                </c:pt>
                <c:pt idx="2">
                  <c:v>0.48254899136647039</c:v>
                </c:pt>
                <c:pt idx="3">
                  <c:v>0.52279592632719629</c:v>
                </c:pt>
              </c:numCache>
            </c:numRef>
          </c:val>
          <c:extLst xmlns:c15="http://schemas.microsoft.com/office/drawing/2012/chart"/>
        </c:ser>
        <c:ser>
          <c:idx val="4"/>
          <c:order val="4"/>
          <c:tx>
            <c:v>No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DataFR4!$A$6:$A$23</c15:sqref>
                  </c15:fullRef>
                </c:ext>
              </c:extLst>
              <c:f>DataFR4!$A$19:$A$22</c:f>
              <c:numCache>
                <c:formatCode>General</c:formatCode>
                <c:ptCount val="4"/>
                <c:pt idx="0">
                  <c:v>1997</c:v>
                </c:pt>
                <c:pt idx="1">
                  <c:v>2002</c:v>
                </c:pt>
                <c:pt idx="2">
                  <c:v>2007</c:v>
                </c:pt>
                <c:pt idx="3">
                  <c:v>2012</c:v>
                </c:pt>
              </c:numCache>
            </c:numRef>
          </c:cat>
          <c:val>
            <c:numRef>
              <c:extLst>
                <c:ext xmlns:c15="http://schemas.microsoft.com/office/drawing/2012/chart" uri="{02D57815-91ED-43cb-92C2-25804820EDAC}">
                  <c15:fullRef>
                    <c15:sqref>DataFR4!$W$6:$W$23</c15:sqref>
                  </c15:fullRef>
                </c:ext>
              </c:extLst>
              <c:f>DataFR4!$W$19:$W$22</c:f>
              <c:numCache>
                <c:formatCode>0%</c:formatCode>
                <c:ptCount val="4"/>
                <c:pt idx="0">
                  <c:v>0.68969380855560303</c:v>
                </c:pt>
                <c:pt idx="1">
                  <c:v>0.64255380630493164</c:v>
                </c:pt>
                <c:pt idx="2">
                  <c:v>0.66008228063583374</c:v>
                </c:pt>
                <c:pt idx="3">
                  <c:v>0.64008480310440063</c:v>
                </c:pt>
              </c:numCache>
            </c:numRef>
          </c:val>
        </c:ser>
        <c:ser>
          <c:idx val="3"/>
          <c:order val="5"/>
          <c:tx>
            <c:v>Muslim</c:v>
          </c:tx>
          <c:spPr>
            <a:solidFill>
              <a:schemeClr val="accent6"/>
            </a:solidFill>
            <a:ln>
              <a:solidFill>
                <a:schemeClr val="accent6"/>
              </a:solidFill>
            </a:ln>
          </c:spPr>
          <c:invertIfNegative val="0"/>
          <c:cat>
            <c:numRef>
              <c:extLst>
                <c:ext xmlns:c15="http://schemas.microsoft.com/office/drawing/2012/chart" uri="{02D57815-91ED-43cb-92C2-25804820EDAC}">
                  <c15:fullRef>
                    <c15:sqref>DataFR4!$A$6:$A$23</c15:sqref>
                  </c15:fullRef>
                </c:ext>
              </c:extLst>
              <c:f>DataFR4!$A$19:$A$22</c:f>
              <c:numCache>
                <c:formatCode>General</c:formatCode>
                <c:ptCount val="4"/>
                <c:pt idx="0">
                  <c:v>1997</c:v>
                </c:pt>
                <c:pt idx="1">
                  <c:v>2002</c:v>
                </c:pt>
                <c:pt idx="2">
                  <c:v>2007</c:v>
                </c:pt>
                <c:pt idx="3">
                  <c:v>2012</c:v>
                </c:pt>
              </c:numCache>
            </c:numRef>
          </c:cat>
          <c:val>
            <c:numRef>
              <c:extLst>
                <c:ext xmlns:c15="http://schemas.microsoft.com/office/drawing/2012/chart" uri="{02D57815-91ED-43cb-92C2-25804820EDAC}">
                  <c15:fullRef>
                    <c15:sqref>DataFR4!$X$6:$X$23</c15:sqref>
                  </c15:fullRef>
                </c:ext>
              </c:extLst>
              <c:f>DataFR4!$X$19:$X$22</c:f>
              <c:numCache>
                <c:formatCode>0%</c:formatCode>
                <c:ptCount val="4"/>
                <c:pt idx="0">
                  <c:v>0.91900283098220825</c:v>
                </c:pt>
                <c:pt idx="1">
                  <c:v>0.80830526351928711</c:v>
                </c:pt>
                <c:pt idx="2">
                  <c:v>0.94495058059692383</c:v>
                </c:pt>
                <c:pt idx="3">
                  <c:v>0.91365647315979004</c:v>
                </c:pt>
              </c:numCache>
            </c:numRef>
          </c:val>
        </c:ser>
        <c:dLbls>
          <c:showLegendKey val="0"/>
          <c:showVal val="0"/>
          <c:showCatName val="0"/>
          <c:showSerName val="0"/>
          <c:showPercent val="0"/>
          <c:showBubbleSize val="0"/>
        </c:dLbls>
        <c:gapWidth val="150"/>
        <c:axId val="572393224"/>
        <c:axId val="572394008"/>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DataFR4!$A$6:$A$23</c15:sqref>
                        </c15:fullRef>
                        <c15:formulaRef>
                          <c15:sqref>DataFR4!$A$19:$A$22</c15:sqref>
                        </c15:formulaRef>
                      </c:ext>
                    </c:extLst>
                    <c:numCache>
                      <c:formatCode>General</c:formatCode>
                      <c:ptCount val="4"/>
                      <c:pt idx="0">
                        <c:v>1997</c:v>
                      </c:pt>
                      <c:pt idx="1">
                        <c:v>2002</c:v>
                      </c:pt>
                      <c:pt idx="2">
                        <c:v>2007</c:v>
                      </c:pt>
                      <c:pt idx="3">
                        <c:v>2012</c:v>
                      </c:pt>
                    </c:numCache>
                  </c:numRef>
                </c:cat>
                <c:val>
                  <c:numRef>
                    <c:extLst>
                      <c:ext uri="{02D57815-91ED-43cb-92C2-25804820EDAC}">
                        <c15:fullRef>
                          <c15:sqref>DataFR4!$U$6:$U$23</c15:sqref>
                        </c15:fullRef>
                        <c15:formulaRef>
                          <c15:sqref>DataFR4!$U$19:$U$22</c15:sqref>
                        </c15:formulaRef>
                      </c:ext>
                    </c:extLst>
                    <c:numCache>
                      <c:formatCode>0%</c:formatCode>
                      <c:ptCount val="4"/>
                      <c:pt idx="0">
                        <c:v>0.41835287075576011</c:v>
                      </c:pt>
                      <c:pt idx="1">
                        <c:v>0.37230286909395494</c:v>
                      </c:pt>
                      <c:pt idx="2">
                        <c:v>0.36364508019092029</c:v>
                      </c:pt>
                      <c:pt idx="3">
                        <c:v>0.41429192042495966</c:v>
                      </c:pt>
                    </c:numCache>
                  </c:numRef>
                </c:val>
                <c:extLst/>
              </c15:ser>
            </c15:filteredBarSeries>
          </c:ext>
        </c:extLst>
      </c:barChart>
      <c:catAx>
        <c:axId val="57239322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72394008"/>
        <c:crosses val="autoZero"/>
        <c:auto val="1"/>
        <c:lblAlgn val="ctr"/>
        <c:lblOffset val="100"/>
        <c:noMultiLvlLbl val="0"/>
      </c:catAx>
      <c:valAx>
        <c:axId val="572394008"/>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72393224"/>
        <c:crosses val="autoZero"/>
        <c:crossBetween val="between"/>
        <c:majorUnit val="0.1"/>
      </c:valAx>
      <c:spPr>
        <a:ln w="25400">
          <a:solidFill>
            <a:schemeClr val="tx1"/>
          </a:solidFill>
        </a:ln>
      </c:spPr>
    </c:plotArea>
    <c:legend>
      <c:legendPos val="t"/>
      <c:layout>
        <c:manualLayout>
          <c:xMode val="edge"/>
          <c:yMode val="edge"/>
          <c:x val="8.7894690324868491E-2"/>
          <c:y val="6.6655524717221068E-2"/>
          <c:w val="0.90140317930340941"/>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Figure X. Political conflict in France, 1986-2012: </a:t>
            </a:r>
          </a:p>
          <a:p>
            <a:pPr>
              <a:defRPr sz="1800" b="1" i="0" u="none" strike="noStrike" baseline="0">
                <a:solidFill>
                  <a:srgbClr val="000000"/>
                </a:solidFill>
                <a:latin typeface="Arial"/>
                <a:ea typeface="Arial"/>
                <a:cs typeface="Arial"/>
              </a:defRPr>
            </a:pPr>
            <a:r>
              <a:rPr lang="fr-FR" sz="1600" b="1" baseline="0">
                <a:latin typeface="Arial"/>
                <a:cs typeface="Arial"/>
              </a:rPr>
              <a:t>muslim vote leaning to the left</a:t>
            </a:r>
            <a:endParaRPr lang="fr-FR" sz="1600" b="0" baseline="0">
              <a:latin typeface="Arial" panose="020B0604020202020204" pitchFamily="34" charset="0"/>
              <a:cs typeface="Arial" panose="020B0604020202020204" pitchFamily="34" charset="0"/>
            </a:endParaRPr>
          </a:p>
        </c:rich>
      </c:tx>
      <c:layout>
        <c:manualLayout>
          <c:xMode val="edge"/>
          <c:yMode val="edge"/>
          <c:x val="0.23225019653449194"/>
          <c:y val="6.7526380655245598E-3"/>
        </c:manualLayout>
      </c:layout>
      <c:overlay val="0"/>
      <c:spPr>
        <a:noFill/>
        <a:ln w="25400">
          <a:noFill/>
        </a:ln>
      </c:spPr>
    </c:title>
    <c:autoTitleDeleted val="0"/>
    <c:plotArea>
      <c:layout>
        <c:manualLayout>
          <c:layoutTarget val="inner"/>
          <c:xMode val="edge"/>
          <c:yMode val="edge"/>
          <c:x val="7.9314069897553602E-2"/>
          <c:y val="9.9475615333628295E-2"/>
          <c:w val="0.881790953490451"/>
          <c:h val="0.71501330092034798"/>
        </c:manualLayout>
      </c:layout>
      <c:lineChart>
        <c:grouping val="standard"/>
        <c:varyColors val="0"/>
        <c:ser>
          <c:idx val="6"/>
          <c:order val="0"/>
          <c:tx>
            <c:v>Difference between (% muslims voting left) and (% non-muslims voting left)</c:v>
          </c:tx>
          <c:spPr>
            <a:ln w="38100">
              <a:solidFill>
                <a:schemeClr val="accent6"/>
              </a:solidFill>
            </a:ln>
          </c:spPr>
          <c:marker>
            <c:symbol val="triangle"/>
            <c:size val="9"/>
            <c:spPr>
              <a:solidFill>
                <a:schemeClr val="accent6"/>
              </a:solidFill>
              <a:ln w="12700">
                <a:solidFill>
                  <a:schemeClr val="accent6"/>
                </a:solidFill>
              </a:ln>
            </c:spPr>
          </c:marker>
          <c:cat>
            <c:numRef>
              <c:extLst>
                <c:ext xmlns:c15="http://schemas.microsoft.com/office/drawing/2012/chart" uri="{02D57815-91ED-43cb-92C2-25804820EDAC}">
                  <c15:fullRef>
                    <c15:sqref>DataFR3!$A$6:$A$66</c15:sqref>
                  </c15:fullRef>
                </c:ext>
              </c:extLst>
              <c:f>DataFR3!$A$36:$A$66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extLst>
                <c:ext xmlns:c15="http://schemas.microsoft.com/office/drawing/2012/chart" uri="{02D57815-91ED-43cb-92C2-25804820EDAC}">
                  <c15:fullRef>
                    <c15:sqref>DataFR5!$CS$6:$CS$66</c15:sqref>
                  </c15:fullRef>
                </c:ext>
              </c:extLst>
              <c:f>DataFR5!$CS$36:$CS$66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7"/>
          <c:order val="1"/>
          <c:tx>
            <c:v>After controls for age, sex</c:v>
          </c:tx>
          <c:spPr>
            <a:ln>
              <a:solidFill>
                <a:schemeClr val="accent2"/>
              </a:solidFill>
            </a:ln>
          </c:spPr>
          <c:marker>
            <c:spPr>
              <a:solidFill>
                <a:schemeClr val="accent2"/>
              </a:solidFill>
              <a:ln>
                <a:solidFill>
                  <a:schemeClr val="accent2"/>
                </a:solidFill>
              </a:ln>
            </c:spPr>
          </c:marker>
          <c:cat>
            <c:strLit>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DataFR5!$CX$6:$CX$66</c15:sqref>
                  </c15:fullRef>
                </c:ext>
              </c:extLst>
              <c:f>DataFR5!$CX$36:$CX$66</c:f>
              <c:numCache>
                <c:formatCode>0%</c:formatCode>
                <c:ptCount val="31"/>
                <c:pt idx="1">
                  <c:v>0.11520805413336449</c:v>
                </c:pt>
                <c:pt idx="3">
                  <c:v>0.17170089302623778</c:v>
                </c:pt>
                <c:pt idx="8">
                  <c:v>0.53985719811484623</c:v>
                </c:pt>
                <c:pt idx="10">
                  <c:v>0.32546392986096517</c:v>
                </c:pt>
                <c:pt idx="12">
                  <c:v>0.40074867051006935</c:v>
                </c:pt>
                <c:pt idx="17">
                  <c:v>0.30372838268336311</c:v>
                </c:pt>
                <c:pt idx="22">
                  <c:v>0.43148637888769681</c:v>
                </c:pt>
                <c:pt idx="27">
                  <c:v>0.43401226273895199</c:v>
                </c:pt>
              </c:numCache>
            </c:numRef>
          </c:val>
          <c:smooth val="1"/>
        </c:ser>
        <c:ser>
          <c:idx val="9"/>
          <c:order val="3"/>
          <c:tx>
            <c:v>After controls for age, sex, education, income</c:v>
          </c:tx>
          <c:spPr>
            <a:ln>
              <a:solidFill>
                <a:srgbClr val="FFFF00"/>
              </a:solidFill>
            </a:ln>
          </c:spPr>
          <c:marker>
            <c:symbol val="none"/>
          </c:marker>
          <c:cat>
            <c:strLit>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DataFR5!$CZ$6:$CZ$66</c15:sqref>
                  </c15:fullRef>
                </c:ext>
              </c:extLst>
              <c:f>DataFR5!$CZ$36:$CZ$66</c:f>
              <c:numCache>
                <c:formatCode>0%</c:formatCode>
                <c:ptCount val="31"/>
                <c:pt idx="1">
                  <c:v>0.11029172721290516</c:v>
                </c:pt>
                <c:pt idx="3">
                  <c:v>0.19065813737363996</c:v>
                </c:pt>
                <c:pt idx="8">
                  <c:v>0.52175173798216823</c:v>
                </c:pt>
                <c:pt idx="10">
                  <c:v>0.29754884997738751</c:v>
                </c:pt>
                <c:pt idx="12">
                  <c:v>0.40217047910512216</c:v>
                </c:pt>
                <c:pt idx="17">
                  <c:v>0.28449653853629969</c:v>
                </c:pt>
                <c:pt idx="22">
                  <c:v>0.43891806928941129</c:v>
                </c:pt>
                <c:pt idx="27">
                  <c:v>0.426655991757523</c:v>
                </c:pt>
              </c:numCache>
            </c:numRef>
          </c:val>
          <c:smooth val="1"/>
        </c:ser>
        <c:ser>
          <c:idx val="10"/>
          <c:order val="4"/>
          <c:tx>
            <c:v>After controls for age, sex, education, income, wealth, father's occupation</c:v>
          </c:tx>
          <c:spPr>
            <a:ln>
              <a:solidFill>
                <a:srgbClr val="00B050"/>
              </a:solidFill>
            </a:ln>
          </c:spPr>
          <c:marker>
            <c:symbol val="none"/>
          </c:marker>
          <c:cat>
            <c:strLit>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DataFR5!$DA$6:$DA$66</c15:sqref>
                  </c15:fullRef>
                </c:ext>
              </c:extLst>
              <c:f>DataFR5!$DA$36:$DA$66</c:f>
              <c:numCache>
                <c:formatCode>0%</c:formatCode>
                <c:ptCount val="31"/>
                <c:pt idx="1">
                  <c:v>7.5855837511817556E-2</c:v>
                </c:pt>
                <c:pt idx="3">
                  <c:v>0.14659310198499442</c:v>
                </c:pt>
                <c:pt idx="8">
                  <c:v>0.47567533858470928</c:v>
                </c:pt>
                <c:pt idx="10">
                  <c:v>0.24243293451930259</c:v>
                </c:pt>
                <c:pt idx="12">
                  <c:v>0.40217047910478831</c:v>
                </c:pt>
                <c:pt idx="17">
                  <c:v>0.26550285201785584</c:v>
                </c:pt>
                <c:pt idx="22">
                  <c:v>0.41598260962404848</c:v>
                </c:pt>
                <c:pt idx="27">
                  <c:v>0.38494387847892403</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extLst>
                <c:ext xmlns:c15="http://schemas.microsoft.com/office/drawing/2012/chart" uri="{02D57815-91ED-43cb-92C2-25804820EDAC}">
                  <c15:fullRef>
                    <c15:sqref>DataFR3!$A$6:$A$66</c15:sqref>
                  </c15:fullRef>
                </c:ext>
              </c:extLst>
              <c:f>DataFR3!$A$36:$A$66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extLst>
                <c:ext xmlns:c15="http://schemas.microsoft.com/office/drawing/2012/chart" uri="{02D57815-91ED-43cb-92C2-25804820EDAC}">
                  <c15:fullRef>
                    <c15:sqref>DataFR3!$CT$6:$CT$66</c15:sqref>
                  </c15:fullRef>
                </c:ext>
              </c:extLst>
              <c:f>DataFR3!$CT$36:$CT$66</c:f>
              <c:numCache>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ser>
        <c:dLbls>
          <c:showLegendKey val="0"/>
          <c:showVal val="0"/>
          <c:showCatName val="0"/>
          <c:showSerName val="0"/>
          <c:showPercent val="0"/>
          <c:showBubbleSize val="0"/>
        </c:dLbls>
        <c:marker val="1"/>
        <c:smooth val="0"/>
        <c:axId val="572395968"/>
        <c:axId val="572396360"/>
        <c:extLst>
          <c:ext xmlns:c15="http://schemas.microsoft.com/office/drawing/2012/chart" uri="{02D57815-91ED-43cb-92C2-25804820EDAC}">
            <c15:filteredLineSeries>
              <c15:ser>
                <c:idx val="8"/>
                <c:order val="2"/>
                <c:tx>
                  <c:v>Après contrôles pour âge, sexe, diplôme</c:v>
                </c:tx>
                <c:val>
                  <c:numRef>
                    <c:extLst>
                      <c:ext uri="{02D57815-91ED-43cb-92C2-25804820EDAC}">
                        <c15:fullRef>
                          <c15:sqref>DataFR5!$CY$6:$CY$66</c15:sqref>
                        </c15:fullRef>
                        <c15:formulaRef>
                          <c15:sqref>DataFR5!$CY$36:$CY$66</c15:sqref>
                        </c15:formulaRef>
                      </c:ext>
                    </c:extLst>
                    <c:numCache>
                      <c:formatCode>0%</c:formatCode>
                      <c:ptCount val="31"/>
                      <c:pt idx="1">
                        <c:v>0.12016626210269102</c:v>
                      </c:pt>
                      <c:pt idx="3">
                        <c:v>0.1710734681484419</c:v>
                      </c:pt>
                      <c:pt idx="8">
                        <c:v>0.53796695763457869</c:v>
                      </c:pt>
                      <c:pt idx="10">
                        <c:v>0.31996356371467155</c:v>
                      </c:pt>
                      <c:pt idx="12">
                        <c:v>0.40217047910495485</c:v>
                      </c:pt>
                      <c:pt idx="17">
                        <c:v>0.29063294876437862</c:v>
                      </c:pt>
                      <c:pt idx="22">
                        <c:v>0.44462737940556396</c:v>
                      </c:pt>
                      <c:pt idx="27">
                        <c:v>0.43285314963986454</c:v>
                      </c:pt>
                    </c:numCache>
                  </c:numRef>
                </c:val>
                <c:smooth val="0"/>
              </c15:ser>
            </c15:filteredLineSeries>
          </c:ext>
        </c:extLst>
      </c:lineChart>
      <c:catAx>
        <c:axId val="57239596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72396360"/>
        <c:crossesAt val="0"/>
        <c:auto val="1"/>
        <c:lblAlgn val="ctr"/>
        <c:lblOffset val="100"/>
        <c:tickLblSkip val="5"/>
        <c:tickMarkSkip val="5"/>
        <c:noMultiLvlLbl val="0"/>
      </c:catAx>
      <c:valAx>
        <c:axId val="572396360"/>
        <c:scaling>
          <c:orientation val="minMax"/>
          <c:max val="0.60000000000000009"/>
          <c:min val="-5.000000000000001E-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2395968"/>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ayout>
        <c:manualLayout>
          <c:xMode val="edge"/>
          <c:yMode val="edge"/>
          <c:x val="0.23875751888470434"/>
          <c:y val="0.52642302539895969"/>
          <c:w val="0.70351633074264031"/>
          <c:h val="0.1647776765741327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Figure XI. Two-dimensional political conflict &amp; the four-quarter electorate </a:t>
            </a:r>
            <a:endParaRPr lang="fr-FR" sz="1600" b="0" baseline="0">
              <a:latin typeface="Arial" panose="020B0604020202020204" pitchFamily="34" charset="0"/>
              <a:cs typeface="Arial" panose="020B0604020202020204" pitchFamily="34" charset="0"/>
            </a:endParaRPr>
          </a:p>
        </c:rich>
      </c:tx>
      <c:layout>
        <c:manualLayout>
          <c:xMode val="edge"/>
          <c:yMode val="edge"/>
          <c:x val="0.13202050591037195"/>
          <c:y val="6.7506848964811531E-3"/>
        </c:manualLayout>
      </c:layout>
      <c:overlay val="0"/>
      <c:spPr>
        <a:noFill/>
        <a:ln w="25400">
          <a:noFill/>
        </a:ln>
      </c:spPr>
    </c:title>
    <c:autoTitleDeleted val="0"/>
    <c:plotArea>
      <c:layout>
        <c:manualLayout>
          <c:layoutTarget val="inner"/>
          <c:xMode val="edge"/>
          <c:yMode val="edge"/>
          <c:x val="8.0706171879264529E-2"/>
          <c:y val="5.6665798192674859E-2"/>
          <c:w val="0.881790953490451"/>
          <c:h val="0.7127580840848472"/>
        </c:manualLayout>
      </c:layout>
      <c:lineChart>
        <c:grouping val="standard"/>
        <c:varyColors val="0"/>
        <c:ser>
          <c:idx val="0"/>
          <c:order val="0"/>
          <c:tx>
            <c:v>Internationalists-Egalitarians (pro-migrants, pro-poor)</c:v>
          </c:tx>
          <c:spPr>
            <a:ln w="38100">
              <a:solidFill>
                <a:schemeClr val="accent2"/>
              </a:solidFill>
            </a:ln>
          </c:spPr>
          <c:marker>
            <c:symbol val="diamond"/>
            <c:size val="13"/>
            <c:spPr>
              <a:solidFill>
                <a:schemeClr val="accent2"/>
              </a:solidFill>
              <a:ln>
                <a:solidFill>
                  <a:schemeClr val="accent2"/>
                </a:solidFill>
              </a:ln>
            </c:spPr>
          </c:marker>
          <c:cat>
            <c:numRef>
              <c:f>DataFR3!$A$51:$A$71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DataFR5!$DP$51:$DP$71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Internationalists-Inegalitarians (pro-migrants, pro-rich)</c:v>
          </c:tx>
          <c:spPr>
            <a:ln w="38100">
              <a:solidFill>
                <a:schemeClr val="accent6"/>
              </a:solidFill>
            </a:ln>
          </c:spPr>
          <c:marker>
            <c:symbol val="triangle"/>
            <c:size val="11"/>
            <c:spPr>
              <a:solidFill>
                <a:schemeClr val="accent6"/>
              </a:solidFill>
              <a:ln w="12700">
                <a:solidFill>
                  <a:schemeClr val="accent6"/>
                </a:solidFill>
              </a:ln>
            </c:spPr>
          </c:marker>
          <c:cat>
            <c:numRef>
              <c:f>DataFR3!$A$51:$A$71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DataFR5!$DQ$51:$DQ$71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Nativists-Inegalitarians (anti-migrants, pro-rich)</c:v>
          </c:tx>
          <c:spPr>
            <a:ln w="41275">
              <a:solidFill>
                <a:schemeClr val="accent1"/>
              </a:solidFill>
            </a:ln>
          </c:spPr>
          <c:marker>
            <c:symbol val="square"/>
            <c:size val="10"/>
            <c:spPr>
              <a:solidFill>
                <a:schemeClr val="accent1"/>
              </a:solidFill>
              <a:ln>
                <a:solidFill>
                  <a:schemeClr val="accent1"/>
                </a:solidFill>
              </a:ln>
            </c:spPr>
          </c:marker>
          <c:val>
            <c:numRef>
              <c:f>DataFR5!$DR$51:$DR$71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Nativists-Egalitarians (anti-migrants, pro-poor)</c:v>
          </c:tx>
          <c:spPr>
            <a:ln w="41275">
              <a:solidFill>
                <a:schemeClr val="accent4"/>
              </a:solidFill>
            </a:ln>
          </c:spPr>
          <c:marker>
            <c:symbol val="triangle"/>
            <c:size val="11"/>
            <c:spPr>
              <a:solidFill>
                <a:schemeClr val="accent4"/>
              </a:solidFill>
              <a:ln>
                <a:solidFill>
                  <a:schemeClr val="accent4"/>
                </a:solidFill>
              </a:ln>
            </c:spPr>
          </c:marker>
          <c:val>
            <c:numRef>
              <c:f>DataFR5!$DS$51:$DS$71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val>
            <c:numRef>
              <c:f>DataFR5!$DT$51:$DT$71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dLbls>
          <c:showLegendKey val="0"/>
          <c:showVal val="0"/>
          <c:showCatName val="0"/>
          <c:showSerName val="0"/>
          <c:showPercent val="0"/>
          <c:showBubbleSize val="0"/>
        </c:dLbls>
        <c:marker val="1"/>
        <c:smooth val="0"/>
        <c:axId val="572395184"/>
        <c:axId val="572394792"/>
      </c:lineChart>
      <c:catAx>
        <c:axId val="57239518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72394792"/>
        <c:crossesAt val="0"/>
        <c:auto val="1"/>
        <c:lblAlgn val="ctr"/>
        <c:lblOffset val="100"/>
        <c:tickLblSkip val="5"/>
        <c:tickMarkSkip val="5"/>
        <c:noMultiLvlLbl val="0"/>
      </c:catAx>
      <c:valAx>
        <c:axId val="572394792"/>
        <c:scaling>
          <c:orientation val="minMax"/>
          <c:max val="0.5"/>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2395184"/>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0.22770715333120398"/>
          <c:y val="9.5853013730955963E-2"/>
          <c:w val="0.55861758427782826"/>
          <c:h val="0.17266653562677994"/>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Figure XII. Vote for democratic party by education in the US, 1948-2016</a:t>
            </a:r>
            <a:endParaRPr lang="fr-FR" sz="1600"/>
          </a:p>
        </c:rich>
      </c:tx>
      <c:layout>
        <c:manualLayout>
          <c:xMode val="edge"/>
          <c:yMode val="edge"/>
          <c:x val="0.14367735002366458"/>
          <c:y val="4.5389463977142715E-3"/>
        </c:manualLayout>
      </c:layout>
      <c:overlay val="0"/>
    </c:title>
    <c:autoTitleDeleted val="0"/>
    <c:plotArea>
      <c:layout>
        <c:manualLayout>
          <c:layoutTarget val="inner"/>
          <c:xMode val="edge"/>
          <c:yMode val="edge"/>
          <c:x val="7.7484092733700174E-2"/>
          <c:y val="5.7758297975758419E-2"/>
          <c:w val="0.92222803795075603"/>
          <c:h val="0.75182180673124599"/>
        </c:manualLayout>
      </c:layout>
      <c:barChart>
        <c:barDir val="col"/>
        <c:grouping val="clustered"/>
        <c:varyColors val="0"/>
        <c:ser>
          <c:idx val="6"/>
          <c:order val="0"/>
          <c:tx>
            <c:v>Primary</c:v>
          </c:tx>
          <c:spPr>
            <a:solidFill>
              <a:schemeClr val="accent2"/>
            </a:solidFill>
            <a:ln>
              <a:solidFill>
                <a:schemeClr val="accent2"/>
              </a:solidFill>
            </a:ln>
          </c:spPr>
          <c:invertIfNegative val="0"/>
          <c:cat>
            <c:numRef>
              <c:extLst>
                <c:ext xmlns:c15="http://schemas.microsoft.com/office/drawing/2012/chart" uri="{02D57815-91ED-43cb-92C2-25804820EDAC}">
                  <c15:fullRef>
                    <c15:sqref>DataUS2!$A$6:$A$23</c15:sqref>
                  </c15:fullRef>
                </c:ext>
              </c:extLst>
              <c:f>(DataUS2!$A$6,DataUS2!$A$9,DataUS2!$A$17,DataUS2!$A$23)</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DataUS2!$B$6:$B$23</c15:sqref>
                  </c15:fullRef>
                </c:ext>
              </c:extLst>
              <c:f>(DataUS2!$B$6,DataUS2!$B$9,DataUS2!$B$17,DataUS2!$B$23)</c:f>
              <c:numCache>
                <c:formatCode>0%</c:formatCode>
                <c:ptCount val="4"/>
                <c:pt idx="0">
                  <c:v>0.63173464059829698</c:v>
                </c:pt>
                <c:pt idx="1">
                  <c:v>0.55044335126876831</c:v>
                </c:pt>
                <c:pt idx="2">
                  <c:v>0.63678348064422607</c:v>
                </c:pt>
                <c:pt idx="3">
                  <c:v>0.58051276206970215</c:v>
                </c:pt>
              </c:numCache>
            </c:numRef>
          </c:val>
        </c:ser>
        <c:ser>
          <c:idx val="7"/>
          <c:order val="1"/>
          <c:tx>
            <c:v>Secondary</c:v>
          </c:tx>
          <c:spPr>
            <a:solidFill>
              <a:schemeClr val="accent3"/>
            </a:solidFill>
            <a:ln>
              <a:solidFill>
                <a:schemeClr val="accent3"/>
              </a:solidFill>
            </a:ln>
          </c:spPr>
          <c:invertIfNegative val="0"/>
          <c:cat>
            <c:numRef>
              <c:extLst>
                <c:ext xmlns:c15="http://schemas.microsoft.com/office/drawing/2012/chart" uri="{02D57815-91ED-43cb-92C2-25804820EDAC}">
                  <c15:fullRef>
                    <c15:sqref>DataUS2!$A$6:$A$23</c15:sqref>
                  </c15:fullRef>
                </c:ext>
              </c:extLst>
              <c:f>(DataUS2!$A$6,DataUS2!$A$9,DataUS2!$A$17,DataUS2!$A$23)</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DataUS2!$C$6:$C$23</c15:sqref>
                  </c15:fullRef>
                </c:ext>
              </c:extLst>
              <c:f>(DataUS2!$C$6,DataUS2!$C$9,DataUS2!$C$17,DataUS2!$C$23)</c:f>
              <c:numCache>
                <c:formatCode>0%</c:formatCode>
                <c:ptCount val="4"/>
                <c:pt idx="0">
                  <c:v>0.491571218967437</c:v>
                </c:pt>
                <c:pt idx="1">
                  <c:v>0.47887298464775085</c:v>
                </c:pt>
                <c:pt idx="2">
                  <c:v>0.55333131551742554</c:v>
                </c:pt>
                <c:pt idx="3">
                  <c:v>0.44848659634590149</c:v>
                </c:pt>
              </c:numCache>
            </c:numRef>
          </c:val>
        </c:ser>
        <c:ser>
          <c:idx val="8"/>
          <c:order val="2"/>
          <c:tx>
            <c:v>Higher (BA)</c:v>
          </c:tx>
          <c:spPr>
            <a:solidFill>
              <a:schemeClr val="accent1"/>
            </a:solidFill>
            <a:ln>
              <a:solidFill>
                <a:schemeClr val="accent1"/>
              </a:solidFill>
            </a:ln>
          </c:spPr>
          <c:invertIfNegative val="0"/>
          <c:cat>
            <c:numRef>
              <c:extLst>
                <c:ext xmlns:c15="http://schemas.microsoft.com/office/drawing/2012/chart" uri="{02D57815-91ED-43cb-92C2-25804820EDAC}">
                  <c15:fullRef>
                    <c15:sqref>DataUS2!$A$6:$A$23</c15:sqref>
                  </c15:fullRef>
                </c:ext>
              </c:extLst>
              <c:f>(DataUS2!$A$6,DataUS2!$A$9,DataUS2!$A$17,DataUS2!$A$23)</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DataUS2!$D$6:$D$23</c15:sqref>
                  </c15:fullRef>
                </c:ext>
              </c:extLst>
              <c:f>(DataUS2!$D$6,DataUS2!$D$9,DataUS2!$D$17,DataUS2!$D$23)</c:f>
              <c:numCache>
                <c:formatCode>0%</c:formatCode>
                <c:ptCount val="4"/>
                <c:pt idx="0">
                  <c:v>0.31469571232795701</c:v>
                </c:pt>
                <c:pt idx="1">
                  <c:v>0.41038158535957336</c:v>
                </c:pt>
                <c:pt idx="2">
                  <c:v>0.41349220275878906</c:v>
                </c:pt>
                <c:pt idx="3">
                  <c:v>0.51032871007919312</c:v>
                </c:pt>
              </c:numCache>
            </c:numRef>
          </c:val>
        </c:ser>
        <c:ser>
          <c:idx val="0"/>
          <c:order val="3"/>
          <c:tx>
            <c:v>Higher (MA)</c:v>
          </c:tx>
          <c:spPr>
            <a:solidFill>
              <a:schemeClr val="accent6"/>
            </a:solidFill>
            <a:ln>
              <a:solidFill>
                <a:schemeClr val="accent6"/>
              </a:solidFill>
            </a:ln>
          </c:spPr>
          <c:invertIfNegative val="0"/>
          <c:cat>
            <c:numRef>
              <c:extLst>
                <c:ext xmlns:c15="http://schemas.microsoft.com/office/drawing/2012/chart" uri="{02D57815-91ED-43cb-92C2-25804820EDAC}">
                  <c15:fullRef>
                    <c15:sqref>DataUS2!$A$6:$A$23</c15:sqref>
                  </c15:fullRef>
                </c:ext>
              </c:extLst>
              <c:f>(DataUS2!$A$6,DataUS2!$A$9,DataUS2!$A$17,DataUS2!$A$23)</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DataUS2!$E$6:$E$23</c15:sqref>
                  </c15:fullRef>
                </c:ext>
              </c:extLst>
              <c:f>(DataUS2!$E$6,DataUS2!$E$9,DataUS2!$E$17,DataUS2!$E$23)</c:f>
              <c:numCache>
                <c:formatCode>0%</c:formatCode>
                <c:ptCount val="4"/>
                <c:pt idx="0">
                  <c:v>0.25540429305019707</c:v>
                </c:pt>
                <c:pt idx="1">
                  <c:v>0.33306211233139038</c:v>
                </c:pt>
                <c:pt idx="2">
                  <c:v>0.57500571012496948</c:v>
                </c:pt>
                <c:pt idx="3">
                  <c:v>0.69769066572189331</c:v>
                </c:pt>
              </c:numCache>
            </c:numRef>
          </c:val>
        </c:ser>
        <c:ser>
          <c:idx val="1"/>
          <c:order val="4"/>
          <c:tx>
            <c:v>Higher (PhD)</c:v>
          </c:tx>
          <c:spPr>
            <a:solidFill>
              <a:srgbClr val="7030A0"/>
            </a:solidFill>
            <a:ln>
              <a:solidFill>
                <a:srgbClr val="7030A0"/>
              </a:solidFill>
            </a:ln>
          </c:spPr>
          <c:invertIfNegative val="0"/>
          <c:cat>
            <c:numRef>
              <c:extLst>
                <c:ext xmlns:c15="http://schemas.microsoft.com/office/drawing/2012/chart" uri="{02D57815-91ED-43cb-92C2-25804820EDAC}">
                  <c15:fullRef>
                    <c15:sqref>DataUS2!$A$6:$A$23</c15:sqref>
                  </c15:fullRef>
                </c:ext>
              </c:extLst>
              <c:f>(DataUS2!$A$6,DataUS2!$A$9,DataUS2!$A$17,DataUS2!$A$23)</c:f>
              <c:numCache>
                <c:formatCode>General</c:formatCode>
                <c:ptCount val="4"/>
                <c:pt idx="0">
                  <c:v>1948</c:v>
                </c:pt>
                <c:pt idx="1">
                  <c:v>1960</c:v>
                </c:pt>
                <c:pt idx="2">
                  <c:v>1992</c:v>
                </c:pt>
                <c:pt idx="3">
                  <c:v>2016</c:v>
                </c:pt>
              </c:numCache>
            </c:numRef>
          </c:cat>
          <c:val>
            <c:numRef>
              <c:extLst>
                <c:ext xmlns:c15="http://schemas.microsoft.com/office/drawing/2012/chart" uri="{02D57815-91ED-43cb-92C2-25804820EDAC}">
                  <c15:fullRef>
                    <c15:sqref>DataUS2!$F$6:$F$23</c15:sqref>
                  </c15:fullRef>
                </c:ext>
              </c:extLst>
              <c:f>(DataUS2!$F$6,DataUS2!$F$9,DataUS2!$F$17,DataUS2!$F$23)</c:f>
              <c:numCache>
                <c:formatCode>0%</c:formatCode>
                <c:ptCount val="4"/>
                <c:pt idx="3">
                  <c:v>0.75724196434020996</c:v>
                </c:pt>
              </c:numCache>
            </c:numRef>
          </c:val>
        </c:ser>
        <c:dLbls>
          <c:showLegendKey val="0"/>
          <c:showVal val="0"/>
          <c:showCatName val="0"/>
          <c:showSerName val="0"/>
          <c:showPercent val="0"/>
          <c:showBubbleSize val="0"/>
        </c:dLbls>
        <c:gapWidth val="150"/>
        <c:axId val="525766592"/>
        <c:axId val="525766200"/>
        <c:extLst/>
      </c:barChart>
      <c:catAx>
        <c:axId val="52576659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25766200"/>
        <c:crosses val="autoZero"/>
        <c:auto val="1"/>
        <c:lblAlgn val="ctr"/>
        <c:lblOffset val="100"/>
        <c:noMultiLvlLbl val="0"/>
      </c:catAx>
      <c:valAx>
        <c:axId val="525766200"/>
        <c:scaling>
          <c:orientation val="minMax"/>
          <c:max val="0.8"/>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25766592"/>
        <c:crosses val="autoZero"/>
        <c:crossBetween val="between"/>
        <c:majorUnit val="0.1"/>
      </c:valAx>
      <c:spPr>
        <a:ln w="25400">
          <a:solidFill>
            <a:schemeClr val="tx1"/>
          </a:solidFill>
        </a:ln>
      </c:spPr>
    </c:plotArea>
    <c:legend>
      <c:legendPos val="t"/>
      <c:layout>
        <c:manualLayout>
          <c:xMode val="edge"/>
          <c:yMode val="edge"/>
          <c:x val="0.1375366967566137"/>
          <c:y val="7.7969711121203794E-2"/>
          <c:w val="0.78641678742385135"/>
          <c:h val="5.362069109901374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XIII. Voting for the democratic party in the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5824801507818195"/>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 voting democrat among top 10% education voters) and (% voting democrat among bottom 90% education voters)</c:v>
          </c:tx>
          <c:spPr>
            <a:ln w="41275">
              <a:solidFill>
                <a:schemeClr val="accent1"/>
              </a:solidFill>
            </a:ln>
          </c:spPr>
          <c:marker>
            <c:symbol val="square"/>
            <c:size val="10"/>
            <c:spPr>
              <a:solidFill>
                <a:schemeClr val="accent1"/>
              </a:solidFill>
              <a:ln>
                <a:solidFill>
                  <a:schemeClr val="accent1"/>
                </a:solidFill>
              </a:ln>
            </c:spPr>
          </c:marker>
          <c:cat>
            <c:numRef>
              <c:f>DataUS1!$A$6:$A$81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DataUS1!$Q$6:$Q$81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-5.6911629491731348E-2</c:v>
                </c:pt>
                <c:pt idx="55">
                  <c:v>-2.409259846273544E-2</c:v>
                </c:pt>
                <c:pt idx="59">
                  <c:v>8.0455610705385081E-2</c:v>
                </c:pt>
                <c:pt idx="63">
                  <c:v>4.6529150314753784E-3</c:v>
                </c:pt>
                <c:pt idx="67">
                  <c:v>7.8463697783887593E-2</c:v>
                </c:pt>
                <c:pt idx="71">
                  <c:v>0.22493986747859676</c:v>
                </c:pt>
              </c:numCache>
            </c:numRef>
          </c:val>
          <c:smooth val="1"/>
        </c:ser>
        <c:ser>
          <c:idx val="3"/>
          <c:order val="1"/>
          <c:tx>
            <c:v>After controles for age, sex</c:v>
          </c:tx>
          <c:spPr>
            <a:ln>
              <a:solidFill>
                <a:schemeClr val="accent2"/>
              </a:solidFill>
            </a:ln>
          </c:spPr>
          <c:marker>
            <c:spPr>
              <a:solidFill>
                <a:schemeClr val="accent2"/>
              </a:solidFill>
              <a:ln>
                <a:solidFill>
                  <a:schemeClr val="accent2"/>
                </a:solidFill>
              </a:ln>
            </c:spPr>
          </c:marker>
          <c:val>
            <c:numRef>
              <c:f>DataUS1!$R$6:$R$81</c:f>
              <c:numCache>
                <c:formatCode>0%</c:formatCode>
                <c:ptCount val="76"/>
                <c:pt idx="3">
                  <c:v>-0.22115568132791175</c:v>
                </c:pt>
                <c:pt idx="7">
                  <c:v>-0.18027694867476349</c:v>
                </c:pt>
                <c:pt idx="11">
                  <c:v>-0.11592850570687746</c:v>
                </c:pt>
                <c:pt idx="15">
                  <c:v>-0.12701040329006205</c:v>
                </c:pt>
                <c:pt idx="19">
                  <c:v>-0.16401674674261923</c:v>
                </c:pt>
                <c:pt idx="23">
                  <c:v>-9.4441858384943886E-2</c:v>
                </c:pt>
                <c:pt idx="27">
                  <c:v>-2.1365809525610232E-2</c:v>
                </c:pt>
                <c:pt idx="31">
                  <c:v>-5.0342609796524301E-2</c:v>
                </c:pt>
                <c:pt idx="35">
                  <c:v>1.2963118599210559E-2</c:v>
                </c:pt>
                <c:pt idx="39">
                  <c:v>2.1142942864821473E-2</c:v>
                </c:pt>
                <c:pt idx="43">
                  <c:v>1.3926893537634877E-2</c:v>
                </c:pt>
                <c:pt idx="47">
                  <c:v>4.4192851076967542E-2</c:v>
                </c:pt>
                <c:pt idx="51">
                  <c:v>-4.5233792249081729E-2</c:v>
                </c:pt>
                <c:pt idx="55">
                  <c:v>-3.6913107225190755E-3</c:v>
                </c:pt>
                <c:pt idx="59">
                  <c:v>0.10959276451721912</c:v>
                </c:pt>
                <c:pt idx="63">
                  <c:v>2.4522803056308856E-2</c:v>
                </c:pt>
                <c:pt idx="67">
                  <c:v>9.3700587820038372E-2</c:v>
                </c:pt>
                <c:pt idx="71">
                  <c:v>0.23344490162554923</c:v>
                </c:pt>
              </c:numCache>
            </c:numRef>
          </c:val>
          <c:smooth val="1"/>
        </c:ser>
        <c:ser>
          <c:idx val="2"/>
          <c:order val="2"/>
          <c:tx>
            <c:v>After controls for age, sex, income, race</c:v>
          </c:tx>
          <c:spPr>
            <a:ln w="31750"/>
          </c:spPr>
          <c:marker>
            <c:symbol val="triangle"/>
            <c:size val="9"/>
          </c:marker>
          <c:val>
            <c:numRef>
              <c:f>DataUS1!$S$6:$S$81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DataUS1!$DR$6:$DR$81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25765024"/>
        <c:axId val="525759144"/>
      </c:lineChart>
      <c:catAx>
        <c:axId val="52576502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9144"/>
        <c:crossesAt val="0"/>
        <c:auto val="1"/>
        <c:lblAlgn val="ctr"/>
        <c:lblOffset val="100"/>
        <c:tickLblSkip val="5"/>
        <c:tickMarkSkip val="5"/>
        <c:noMultiLvlLbl val="0"/>
      </c:catAx>
      <c:valAx>
        <c:axId val="525759144"/>
        <c:scaling>
          <c:orientation val="minMax"/>
          <c:max val="0.28000000000000003"/>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6502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094194611312E-2"/>
          <c:y val="0.10014668328840491"/>
          <c:w val="0.60683159596703162"/>
          <c:h val="0.2001307008477796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XIV. Political conflict in the US, 1948-2017: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democrat among top 10% education voters) and (% voting democrats among bottom 90% educ.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olid"/>
              </a:ln>
            </c:spPr>
          </c:dPt>
          <c:cat>
            <c:numRef>
              <c:f>DataUS1!$A$6:$A$81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DataUS1!$S$6:$S$81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4"/>
          <c:order val="1"/>
          <c:tx>
            <c:v>Difference between (% voting democratic among top 10% income voters) and (% voting democrats among bottom 90% inc. voters) (after controls)</c:v>
          </c:tx>
          <c:spPr>
            <a:ln w="38100">
              <a:solidFill>
                <a:schemeClr val="accent1"/>
              </a:solidFill>
            </a:ln>
          </c:spPr>
          <c:marker>
            <c:symbol val="star"/>
            <c:size val="10"/>
            <c:spPr>
              <a:solidFill>
                <a:schemeClr val="accent1"/>
              </a:solidFill>
              <a:ln>
                <a:solidFill>
                  <a:schemeClr val="accent1"/>
                </a:solidFill>
              </a:ln>
            </c:spPr>
          </c:marker>
          <c:dPt>
            <c:idx val="71"/>
            <c:bubble3D val="0"/>
            <c:spPr>
              <a:ln w="38100">
                <a:solidFill>
                  <a:schemeClr val="accent1"/>
                </a:solidFill>
                <a:prstDash val="solid"/>
              </a:ln>
            </c:spPr>
          </c:dPt>
          <c:val>
            <c:numRef>
              <c:f>DataUS1!$W$6:$W$81</c:f>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1"/>
        </c:ser>
        <c:ser>
          <c:idx val="3"/>
          <c:order val="2"/>
          <c:tx>
            <c:v>Difference between (% voting democrat among top wealth holders) and (% voting democrats among bottom wealth holders) (after controls)</c:v>
          </c:tx>
          <c:spPr>
            <a:ln w="38100">
              <a:solidFill>
                <a:schemeClr val="accent3"/>
              </a:solidFill>
            </a:ln>
          </c:spPr>
          <c:marker>
            <c:symbol val="x"/>
            <c:size val="10"/>
            <c:spPr>
              <a:solidFill>
                <a:schemeClr val="accent3"/>
              </a:solidFill>
              <a:ln>
                <a:solidFill>
                  <a:schemeClr val="accent3"/>
                </a:solidFill>
              </a:ln>
            </c:spPr>
          </c:marker>
          <c:dPt>
            <c:idx val="71"/>
            <c:bubble3D val="0"/>
            <c:spPr>
              <a:ln w="38100">
                <a:solidFill>
                  <a:schemeClr val="accent3"/>
                </a:solidFill>
                <a:prstDash val="solid"/>
              </a:ln>
            </c:spPr>
          </c:dPt>
          <c:val>
            <c:numRef>
              <c:f>DataUS1!$AD$6:$AD$81</c:f>
              <c:numCache>
                <c:formatCode>0%</c:formatCode>
                <c:ptCount val="76"/>
                <c:pt idx="3">
                  <c:v>-0.11860606266541374</c:v>
                </c:pt>
                <c:pt idx="7">
                  <c:v>-0.11075325676147066</c:v>
                </c:pt>
                <c:pt idx="11">
                  <c:v>-0.14664495895141594</c:v>
                </c:pt>
                <c:pt idx="15">
                  <c:v>-0.11021524694312085</c:v>
                </c:pt>
                <c:pt idx="19">
                  <c:v>-0.10119934286976594</c:v>
                </c:pt>
                <c:pt idx="23">
                  <c:v>-0.1669306378778132</c:v>
                </c:pt>
                <c:pt idx="27">
                  <c:v>-0.23745944921077858</c:v>
                </c:pt>
                <c:pt idx="31">
                  <c:v>-0.23841168925046083</c:v>
                </c:pt>
                <c:pt idx="35">
                  <c:v>-0.18951528105004561</c:v>
                </c:pt>
                <c:pt idx="39">
                  <c:v>-0.2266363722695631</c:v>
                </c:pt>
                <c:pt idx="43">
                  <c:v>-0.21389307390556589</c:v>
                </c:pt>
                <c:pt idx="47">
                  <c:v>-0.13744009499900023</c:v>
                </c:pt>
                <c:pt idx="51">
                  <c:v>-0.15895553954710062</c:v>
                </c:pt>
                <c:pt idx="55">
                  <c:v>-0.21666638949838371</c:v>
                </c:pt>
                <c:pt idx="59">
                  <c:v>-0.21009915070241642</c:v>
                </c:pt>
                <c:pt idx="63">
                  <c:v>-0.1840854126757191</c:v>
                </c:pt>
                <c:pt idx="67">
                  <c:v>-0.12392651420990985</c:v>
                </c:pt>
                <c:pt idx="71">
                  <c:v>-3.4116109041977191E-2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DataUS1!$DR$6:$DR$81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ser>
          <c:idx val="2"/>
          <c:order val="4"/>
          <c:tx>
            <c:v>top10e-se</c:v>
          </c:tx>
          <c:spPr>
            <a:ln w="12700">
              <a:solidFill>
                <a:schemeClr val="accent2"/>
              </a:solidFill>
            </a:ln>
          </c:spPr>
          <c:marker>
            <c:symbol val="none"/>
          </c:marker>
          <c:val>
            <c:numRef>
              <c:f>DataUS1!$AF$6:$AF$81</c:f>
              <c:numCache>
                <c:formatCode>0%</c:formatCode>
                <c:ptCount val="76"/>
                <c:pt idx="3">
                  <c:v>-0.1982802017078007</c:v>
                </c:pt>
                <c:pt idx="7">
                  <c:v>-0.17352735968365796</c:v>
                </c:pt>
                <c:pt idx="11">
                  <c:v>-0.11101317437271489</c:v>
                </c:pt>
                <c:pt idx="15">
                  <c:v>-0.1335686517394557</c:v>
                </c:pt>
                <c:pt idx="19">
                  <c:v>-0.15760442169219421</c:v>
                </c:pt>
                <c:pt idx="23">
                  <c:v>-9.5590277979686541E-2</c:v>
                </c:pt>
                <c:pt idx="27">
                  <c:v>-7.4309074256207301E-3</c:v>
                </c:pt>
                <c:pt idx="31">
                  <c:v>-1.8004026064793167E-2</c:v>
                </c:pt>
                <c:pt idx="35">
                  <c:v>5.1292372070690817E-2</c:v>
                </c:pt>
                <c:pt idx="39">
                  <c:v>5.6395827950935465E-2</c:v>
                </c:pt>
                <c:pt idx="43">
                  <c:v>4.1281716005331419E-2</c:v>
                </c:pt>
                <c:pt idx="47">
                  <c:v>6.6439329513422546E-2</c:v>
                </c:pt>
                <c:pt idx="51">
                  <c:v>-4.4824809465964857E-3</c:v>
                </c:pt>
                <c:pt idx="55">
                  <c:v>2.6435663373550147E-2</c:v>
                </c:pt>
                <c:pt idx="59">
                  <c:v>0.14193122870062116</c:v>
                </c:pt>
                <c:pt idx="63">
                  <c:v>5.3550758151760913E-2</c:v>
                </c:pt>
                <c:pt idx="67">
                  <c:v>0.12788874441162498</c:v>
                </c:pt>
                <c:pt idx="71">
                  <c:v>0.2073931762745064</c:v>
                </c:pt>
              </c:numCache>
            </c:numRef>
          </c:val>
          <c:smooth val="1"/>
        </c:ser>
        <c:ser>
          <c:idx val="5"/>
          <c:order val="5"/>
          <c:tx>
            <c:v>top10e+se</c:v>
          </c:tx>
          <c:spPr>
            <a:ln w="12700">
              <a:solidFill>
                <a:schemeClr val="accent2"/>
              </a:solidFill>
            </a:ln>
          </c:spPr>
          <c:marker>
            <c:symbol val="none"/>
          </c:marker>
          <c:val>
            <c:numRef>
              <c:f>DataUS1!$AG$6:$AG$81</c:f>
              <c:numCache>
                <c:formatCode>0%</c:formatCode>
                <c:ptCount val="76"/>
                <c:pt idx="3">
                  <c:v>-0.11992938658768791</c:v>
                </c:pt>
                <c:pt idx="7">
                  <c:v>-9.6746329105089512E-2</c:v>
                </c:pt>
                <c:pt idx="11">
                  <c:v>-3.4958853245654661E-2</c:v>
                </c:pt>
                <c:pt idx="15">
                  <c:v>-7.9531619791104041E-3</c:v>
                </c:pt>
                <c:pt idx="19">
                  <c:v>-6.8957937269377878E-2</c:v>
                </c:pt>
                <c:pt idx="23">
                  <c:v>-6.9909310556774268E-3</c:v>
                </c:pt>
                <c:pt idx="27">
                  <c:v>5.9564413307899328E-2</c:v>
                </c:pt>
                <c:pt idx="31">
                  <c:v>5.3894586632909122E-2</c:v>
                </c:pt>
                <c:pt idx="35">
                  <c:v>0.1396414383102228</c:v>
                </c:pt>
                <c:pt idx="39">
                  <c:v>0.12487560693193174</c:v>
                </c:pt>
                <c:pt idx="43">
                  <c:v>0.11360421148815478</c:v>
                </c:pt>
                <c:pt idx="47">
                  <c:v>0.13827916217507433</c:v>
                </c:pt>
                <c:pt idx="51">
                  <c:v>7.7044474000383778E-2</c:v>
                </c:pt>
                <c:pt idx="55">
                  <c:v>0.10393203266298483</c:v>
                </c:pt>
                <c:pt idx="59">
                  <c:v>0.20447090674223936</c:v>
                </c:pt>
                <c:pt idx="63">
                  <c:v>0.16069361977650121</c:v>
                </c:pt>
                <c:pt idx="67">
                  <c:v>0.18699441662837793</c:v>
                </c:pt>
                <c:pt idx="71">
                  <c:v>0.25994926039563837</c:v>
                </c:pt>
              </c:numCache>
            </c:numRef>
          </c:val>
          <c:smooth val="1"/>
        </c:ser>
        <c:ser>
          <c:idx val="6"/>
          <c:order val="6"/>
          <c:tx>
            <c:v>top10y-se</c:v>
          </c:tx>
          <c:spPr>
            <a:ln w="12700">
              <a:solidFill>
                <a:schemeClr val="accent1"/>
              </a:solidFill>
            </a:ln>
          </c:spPr>
          <c:marker>
            <c:symbol val="none"/>
          </c:marker>
          <c:val>
            <c:numRef>
              <c:f>DataUS1!$AH$6:$AH$81</c:f>
              <c:numCache>
                <c:formatCode>0%</c:formatCode>
                <c:ptCount val="76"/>
                <c:pt idx="3">
                  <c:v>-0.13923618265027274</c:v>
                </c:pt>
                <c:pt idx="7">
                  <c:v>-0.1108604306595756</c:v>
                </c:pt>
                <c:pt idx="11">
                  <c:v>-0.14649778454149301</c:v>
                </c:pt>
                <c:pt idx="15">
                  <c:v>-0.12968729077479191</c:v>
                </c:pt>
                <c:pt idx="19">
                  <c:v>-8.5422602729913519E-2</c:v>
                </c:pt>
                <c:pt idx="23">
                  <c:v>-0.12685754313784017</c:v>
                </c:pt>
                <c:pt idx="27">
                  <c:v>-0.1533560458945179</c:v>
                </c:pt>
                <c:pt idx="31">
                  <c:v>-0.19042675050926869</c:v>
                </c:pt>
                <c:pt idx="35">
                  <c:v>-0.13311201372391404</c:v>
                </c:pt>
                <c:pt idx="39">
                  <c:v>-0.17663517418343755</c:v>
                </c:pt>
                <c:pt idx="43">
                  <c:v>-0.17323620619827218</c:v>
                </c:pt>
                <c:pt idx="47">
                  <c:v>-0.11787824323507125</c:v>
                </c:pt>
                <c:pt idx="51">
                  <c:v>-0.11994865110588544</c:v>
                </c:pt>
                <c:pt idx="55">
                  <c:v>-0.15538971510020194</c:v>
                </c:pt>
                <c:pt idx="59">
                  <c:v>-0.12584752238253119</c:v>
                </c:pt>
                <c:pt idx="63">
                  <c:v>-0.12948629336993073</c:v>
                </c:pt>
                <c:pt idx="67">
                  <c:v>-5.9344949187312812E-2</c:v>
                </c:pt>
                <c:pt idx="71">
                  <c:v>3.2651472779860538E-2</c:v>
                </c:pt>
              </c:numCache>
            </c:numRef>
          </c:val>
          <c:smooth val="1"/>
        </c:ser>
        <c:ser>
          <c:idx val="7"/>
          <c:order val="7"/>
          <c:tx>
            <c:v>top10y+se</c:v>
          </c:tx>
          <c:spPr>
            <a:ln w="12700">
              <a:solidFill>
                <a:schemeClr val="accent1"/>
              </a:solidFill>
            </a:ln>
          </c:spPr>
          <c:marker>
            <c:symbol val="none"/>
          </c:marker>
          <c:val>
            <c:numRef>
              <c:f>DataUS1!$AI$6:$AI$81</c:f>
              <c:numCache>
                <c:formatCode>0%</c:formatCode>
                <c:ptCount val="76"/>
                <c:pt idx="3">
                  <c:v>-8.4390612066193776E-2</c:v>
                </c:pt>
                <c:pt idx="7">
                  <c:v>-5.7113709254577684E-2</c:v>
                </c:pt>
                <c:pt idx="11">
                  <c:v>-9.3259759752550853E-2</c:v>
                </c:pt>
                <c:pt idx="15">
                  <c:v>-4.1756447942550186E-2</c:v>
                </c:pt>
                <c:pt idx="19">
                  <c:v>-2.33700636339421E-2</c:v>
                </c:pt>
                <c:pt idx="23">
                  <c:v>-6.4838000291033787E-2</c:v>
                </c:pt>
                <c:pt idx="27">
                  <c:v>-0.10645932138105385</c:v>
                </c:pt>
                <c:pt idx="31">
                  <c:v>-0.14009772162087711</c:v>
                </c:pt>
                <c:pt idx="35">
                  <c:v>-7.1267667356241668E-2</c:v>
                </c:pt>
                <c:pt idx="39">
                  <c:v>-0.12869932889674018</c:v>
                </c:pt>
                <c:pt idx="43">
                  <c:v>-0.12261045936029581</c:v>
                </c:pt>
                <c:pt idx="47">
                  <c:v>-6.7590360371915001E-2</c:v>
                </c:pt>
                <c:pt idx="51">
                  <c:v>-6.2879782642999274E-2</c:v>
                </c:pt>
                <c:pt idx="55">
                  <c:v>-0.10114225659759768</c:v>
                </c:pt>
                <c:pt idx="59">
                  <c:v>-8.2069747753398453E-2</c:v>
                </c:pt>
                <c:pt idx="63">
                  <c:v>-5.4486290232612547E-2</c:v>
                </c:pt>
                <c:pt idx="67">
                  <c:v>-1.797097863558576E-2</c:v>
                </c:pt>
                <c:pt idx="71">
                  <c:v>6.9440731664652908E-2</c:v>
                </c:pt>
              </c:numCache>
            </c:numRef>
          </c:val>
          <c:smooth val="1"/>
        </c:ser>
        <c:ser>
          <c:idx val="8"/>
          <c:order val="8"/>
          <c:tx>
            <c:v>top10w-se</c:v>
          </c:tx>
          <c:spPr>
            <a:ln w="12700">
              <a:solidFill>
                <a:schemeClr val="accent3"/>
              </a:solidFill>
            </a:ln>
          </c:spPr>
          <c:marker>
            <c:symbol val="none"/>
          </c:marker>
          <c:val>
            <c:numRef>
              <c:f>DataUS1!$AJ$6:$AJ$81</c:f>
              <c:numCache>
                <c:formatCode>0%</c:formatCode>
                <c:ptCount val="76"/>
                <c:pt idx="3">
                  <c:v>-0.14211130720144757</c:v>
                </c:pt>
                <c:pt idx="7">
                  <c:v>-0.13378756593504118</c:v>
                </c:pt>
                <c:pt idx="11">
                  <c:v>-0.16946125528953401</c:v>
                </c:pt>
                <c:pt idx="15">
                  <c:v>-0.14789989387122443</c:v>
                </c:pt>
                <c:pt idx="19">
                  <c:v>-0.12779328819661084</c:v>
                </c:pt>
                <c:pt idx="23">
                  <c:v>-0.19351044195501593</c:v>
                </c:pt>
                <c:pt idx="27">
                  <c:v>-0.2575580454308346</c:v>
                </c:pt>
                <c:pt idx="31">
                  <c:v>-0.25998127305977153</c:v>
                </c:pt>
                <c:pt idx="35">
                  <c:v>-0.21602000092190521</c:v>
                </c:pt>
                <c:pt idx="39">
                  <c:v>-0.24718030596386198</c:v>
                </c:pt>
                <c:pt idx="43">
                  <c:v>-0.23558982255041289</c:v>
                </c:pt>
                <c:pt idx="47">
                  <c:v>-0.15899204479749576</c:v>
                </c:pt>
                <c:pt idx="51">
                  <c:v>-0.18341362603119471</c:v>
                </c:pt>
                <c:pt idx="55">
                  <c:v>-0.23991530028521413</c:v>
                </c:pt>
                <c:pt idx="59">
                  <c:v>-0.22886105411490187</c:v>
                </c:pt>
                <c:pt idx="63">
                  <c:v>-0.21622827116314119</c:v>
                </c:pt>
                <c:pt idx="67">
                  <c:v>-0.14165821587493574</c:v>
                </c:pt>
                <c:pt idx="71">
                  <c:v>-4.9882934278316776E-2</c:v>
                </c:pt>
              </c:numCache>
            </c:numRef>
          </c:val>
          <c:smooth val="1"/>
        </c:ser>
        <c:ser>
          <c:idx val="9"/>
          <c:order val="9"/>
          <c:tx>
            <c:v>top10w+se</c:v>
          </c:tx>
          <c:spPr>
            <a:ln w="12700">
              <a:solidFill>
                <a:schemeClr val="accent3"/>
              </a:solidFill>
            </a:ln>
          </c:spPr>
          <c:marker>
            <c:symbol val="none"/>
          </c:marker>
          <c:val>
            <c:numRef>
              <c:f>DataUS1!$AK$6:$AK$81</c:f>
              <c:numCache>
                <c:formatCode>0%</c:formatCode>
                <c:ptCount val="76"/>
                <c:pt idx="3">
                  <c:v>-9.5100818129379899E-2</c:v>
                </c:pt>
                <c:pt idx="7">
                  <c:v>-8.7718947587900123E-2</c:v>
                </c:pt>
                <c:pt idx="11">
                  <c:v>-0.12382866261329786</c:v>
                </c:pt>
                <c:pt idx="15">
                  <c:v>-7.2530600015017266E-2</c:v>
                </c:pt>
                <c:pt idx="19">
                  <c:v>-7.4605397542921045E-2</c:v>
                </c:pt>
                <c:pt idx="23">
                  <c:v>-0.14035083380061047</c:v>
                </c:pt>
                <c:pt idx="27">
                  <c:v>-0.21736085299072255</c:v>
                </c:pt>
                <c:pt idx="31">
                  <c:v>-0.21684210544115015</c:v>
                </c:pt>
                <c:pt idx="35">
                  <c:v>-0.16301056117818602</c:v>
                </c:pt>
                <c:pt idx="39">
                  <c:v>-0.20609243857526421</c:v>
                </c:pt>
                <c:pt idx="43">
                  <c:v>-0.19219632526071889</c:v>
                </c:pt>
                <c:pt idx="47">
                  <c:v>-0.11588814520050469</c:v>
                </c:pt>
                <c:pt idx="51">
                  <c:v>-0.13449745306300653</c:v>
                </c:pt>
                <c:pt idx="55">
                  <c:v>-0.19341747871155329</c:v>
                </c:pt>
                <c:pt idx="59">
                  <c:v>-0.19133724728993096</c:v>
                </c:pt>
                <c:pt idx="63">
                  <c:v>-0.151942554188297</c:v>
                </c:pt>
                <c:pt idx="67">
                  <c:v>-0.10619481254488397</c:v>
                </c:pt>
                <c:pt idx="71">
                  <c:v>-1.8349283805637606E-2</c:v>
                </c:pt>
              </c:numCache>
            </c:numRef>
          </c:val>
          <c:smooth val="1"/>
        </c:ser>
        <c:dLbls>
          <c:showLegendKey val="0"/>
          <c:showVal val="0"/>
          <c:showCatName val="0"/>
          <c:showSerName val="0"/>
          <c:showPercent val="0"/>
          <c:showBubbleSize val="0"/>
        </c:dLbls>
        <c:marker val="1"/>
        <c:smooth val="0"/>
        <c:axId val="525758360"/>
        <c:axId val="525757968"/>
        <c:extLst/>
      </c:lineChart>
      <c:catAx>
        <c:axId val="52575836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7968"/>
        <c:crossesAt val="0"/>
        <c:auto val="1"/>
        <c:lblAlgn val="ctr"/>
        <c:lblOffset val="100"/>
        <c:tickLblSkip val="5"/>
        <c:tickMarkSkip val="5"/>
        <c:noMultiLvlLbl val="0"/>
      </c:catAx>
      <c:valAx>
        <c:axId val="525757968"/>
        <c:scaling>
          <c:orientation val="minMax"/>
          <c:max val="0.4"/>
          <c:min val="-0.280000000000000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836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2075769326830805E-2"/>
          <c:y val="9.7891383333510912E-2"/>
          <c:w val="0.6751537996398197"/>
          <c:h val="0.21460546457403243"/>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Figure XV. Vote for democratic party by ethnic origin in the US, 1948-2016</a:t>
            </a:r>
            <a:endParaRPr lang="fr-FR" sz="1600"/>
          </a:p>
        </c:rich>
      </c:tx>
      <c:layout>
        <c:manualLayout>
          <c:xMode val="edge"/>
          <c:yMode val="edge"/>
          <c:x val="0.15538276443140209"/>
          <c:y val="6.8051184797589788E-3"/>
        </c:manualLayout>
      </c:layout>
      <c:overlay val="0"/>
    </c:title>
    <c:autoTitleDeleted val="0"/>
    <c:plotArea>
      <c:layout>
        <c:manualLayout>
          <c:layoutTarget val="inner"/>
          <c:xMode val="edge"/>
          <c:yMode val="edge"/>
          <c:x val="7.7484092733700174E-2"/>
          <c:y val="5.7758297975758419E-2"/>
          <c:w val="0.92222803795075603"/>
          <c:h val="0.77671301682000804"/>
        </c:manualLayout>
      </c:layout>
      <c:barChart>
        <c:barDir val="col"/>
        <c:grouping val="clustered"/>
        <c:varyColors val="0"/>
        <c:ser>
          <c:idx val="6"/>
          <c:order val="0"/>
          <c:tx>
            <c:v>Whites</c:v>
          </c:tx>
          <c:spPr>
            <a:solidFill>
              <a:schemeClr val="accent1"/>
            </a:solidFill>
            <a:ln>
              <a:solidFill>
                <a:schemeClr val="accent1"/>
              </a:solidFill>
            </a:ln>
          </c:spPr>
          <c:invertIfNegative val="0"/>
          <c:cat>
            <c:numRef>
              <c:extLst>
                <c:ext xmlns:c15="http://schemas.microsoft.com/office/drawing/2012/chart" uri="{02D57815-91ED-43cb-92C2-25804820EDAC}">
                  <c15:fullRef>
                    <c15:sqref>DataUS2!$A$6:$A$23</c15:sqref>
                  </c15:fullRef>
                </c:ext>
              </c:extLst>
              <c:f>(DataUS2!$A$6,DataUS2!$A$8:$A$10,DataUS2!$A$12:$A$23)</c:f>
              <c:numCache>
                <c:formatCode>General</c:formatCode>
                <c:ptCount val="16"/>
                <c:pt idx="0">
                  <c:v>1948</c:v>
                </c:pt>
                <c:pt idx="1">
                  <c:v>1956</c:v>
                </c:pt>
                <c:pt idx="2">
                  <c:v>1960</c:v>
                </c:pt>
                <c:pt idx="3">
                  <c:v>1964</c:v>
                </c:pt>
                <c:pt idx="4">
                  <c:v>1972</c:v>
                </c:pt>
                <c:pt idx="5">
                  <c:v>1976</c:v>
                </c:pt>
                <c:pt idx="6">
                  <c:v>1980</c:v>
                </c:pt>
                <c:pt idx="7">
                  <c:v>1984</c:v>
                </c:pt>
                <c:pt idx="8">
                  <c:v>1988</c:v>
                </c:pt>
                <c:pt idx="9">
                  <c:v>1992</c:v>
                </c:pt>
                <c:pt idx="10">
                  <c:v>1996</c:v>
                </c:pt>
                <c:pt idx="11">
                  <c:v>2000</c:v>
                </c:pt>
                <c:pt idx="12">
                  <c:v>2004</c:v>
                </c:pt>
                <c:pt idx="13">
                  <c:v>2008</c:v>
                </c:pt>
                <c:pt idx="14">
                  <c:v>2012</c:v>
                </c:pt>
                <c:pt idx="15">
                  <c:v>2016</c:v>
                </c:pt>
              </c:numCache>
            </c:numRef>
          </c:cat>
          <c:val>
            <c:numRef>
              <c:extLst>
                <c:ext xmlns:c15="http://schemas.microsoft.com/office/drawing/2012/chart" uri="{02D57815-91ED-43cb-92C2-25804820EDAC}">
                  <c15:fullRef>
                    <c15:sqref>DataUS2!$I$6:$I$23</c15:sqref>
                  </c15:fullRef>
                </c:ext>
              </c:extLst>
              <c:f>(DataUS2!$I$6,DataUS2!$I$8:$I$10,DataUS2!$I$12:$I$23)</c:f>
              <c:numCache>
                <c:formatCode>0%</c:formatCode>
                <c:ptCount val="16"/>
                <c:pt idx="0">
                  <c:v>0.49</c:v>
                </c:pt>
                <c:pt idx="1">
                  <c:v>0.41</c:v>
                </c:pt>
                <c:pt idx="2">
                  <c:v>0.49</c:v>
                </c:pt>
                <c:pt idx="3">
                  <c:v>0.59</c:v>
                </c:pt>
                <c:pt idx="4">
                  <c:v>0.32</c:v>
                </c:pt>
                <c:pt idx="5">
                  <c:v>0.47</c:v>
                </c:pt>
                <c:pt idx="6">
                  <c:v>0.35</c:v>
                </c:pt>
                <c:pt idx="7">
                  <c:v>0.35</c:v>
                </c:pt>
                <c:pt idx="8">
                  <c:v>0.4</c:v>
                </c:pt>
                <c:pt idx="9">
                  <c:v>0.39</c:v>
                </c:pt>
                <c:pt idx="10">
                  <c:v>0.43</c:v>
                </c:pt>
                <c:pt idx="11">
                  <c:v>0.42</c:v>
                </c:pt>
                <c:pt idx="12">
                  <c:v>0.41</c:v>
                </c:pt>
                <c:pt idx="13">
                  <c:v>0.43</c:v>
                </c:pt>
                <c:pt idx="14">
                  <c:v>0.39</c:v>
                </c:pt>
                <c:pt idx="15">
                  <c:v>0.37</c:v>
                </c:pt>
              </c:numCache>
            </c:numRef>
          </c:val>
        </c:ser>
        <c:ser>
          <c:idx val="7"/>
          <c:order val="1"/>
          <c:tx>
            <c:v>Blacks</c:v>
          </c:tx>
          <c:spPr>
            <a:solidFill>
              <a:schemeClr val="accent2"/>
            </a:solidFill>
            <a:ln>
              <a:solidFill>
                <a:schemeClr val="accent2"/>
              </a:solidFill>
            </a:ln>
          </c:spPr>
          <c:invertIfNegative val="0"/>
          <c:cat>
            <c:numRef>
              <c:extLst>
                <c:ext xmlns:c15="http://schemas.microsoft.com/office/drawing/2012/chart" uri="{02D57815-91ED-43cb-92C2-25804820EDAC}">
                  <c15:fullRef>
                    <c15:sqref>DataUS2!$A$6:$A$23</c15:sqref>
                  </c15:fullRef>
                </c:ext>
              </c:extLst>
              <c:f>(DataUS2!$A$6,DataUS2!$A$8:$A$10,DataUS2!$A$12:$A$23)</c:f>
              <c:numCache>
                <c:formatCode>General</c:formatCode>
                <c:ptCount val="16"/>
                <c:pt idx="0">
                  <c:v>1948</c:v>
                </c:pt>
                <c:pt idx="1">
                  <c:v>1956</c:v>
                </c:pt>
                <c:pt idx="2">
                  <c:v>1960</c:v>
                </c:pt>
                <c:pt idx="3">
                  <c:v>1964</c:v>
                </c:pt>
                <c:pt idx="4">
                  <c:v>1972</c:v>
                </c:pt>
                <c:pt idx="5">
                  <c:v>1976</c:v>
                </c:pt>
                <c:pt idx="6">
                  <c:v>1980</c:v>
                </c:pt>
                <c:pt idx="7">
                  <c:v>1984</c:v>
                </c:pt>
                <c:pt idx="8">
                  <c:v>1988</c:v>
                </c:pt>
                <c:pt idx="9">
                  <c:v>1992</c:v>
                </c:pt>
                <c:pt idx="10">
                  <c:v>1996</c:v>
                </c:pt>
                <c:pt idx="11">
                  <c:v>2000</c:v>
                </c:pt>
                <c:pt idx="12">
                  <c:v>2004</c:v>
                </c:pt>
                <c:pt idx="13">
                  <c:v>2008</c:v>
                </c:pt>
                <c:pt idx="14">
                  <c:v>2012</c:v>
                </c:pt>
                <c:pt idx="15">
                  <c:v>2016</c:v>
                </c:pt>
              </c:numCache>
            </c:numRef>
          </c:cat>
          <c:val>
            <c:numRef>
              <c:extLst>
                <c:ext xmlns:c15="http://schemas.microsoft.com/office/drawing/2012/chart" uri="{02D57815-91ED-43cb-92C2-25804820EDAC}">
                  <c15:fullRef>
                    <c15:sqref>DataUS2!$J$6:$J$23</c15:sqref>
                  </c15:fullRef>
                </c:ext>
              </c:extLst>
              <c:f>(DataUS2!$J$6,DataUS2!$J$8:$J$10,DataUS2!$J$12:$J$23)</c:f>
              <c:numCache>
                <c:formatCode>0%</c:formatCode>
                <c:ptCount val="16"/>
                <c:pt idx="0">
                  <c:v>0.59</c:v>
                </c:pt>
                <c:pt idx="1">
                  <c:v>0.61</c:v>
                </c:pt>
                <c:pt idx="2">
                  <c:v>0.68</c:v>
                </c:pt>
                <c:pt idx="3">
                  <c:v>0.94</c:v>
                </c:pt>
                <c:pt idx="4">
                  <c:v>0.82</c:v>
                </c:pt>
                <c:pt idx="5">
                  <c:v>0.83</c:v>
                </c:pt>
                <c:pt idx="6">
                  <c:v>0.85</c:v>
                </c:pt>
                <c:pt idx="7">
                  <c:v>0.9</c:v>
                </c:pt>
                <c:pt idx="8">
                  <c:v>0.86</c:v>
                </c:pt>
                <c:pt idx="9">
                  <c:v>0.83</c:v>
                </c:pt>
                <c:pt idx="10">
                  <c:v>0.84</c:v>
                </c:pt>
                <c:pt idx="11">
                  <c:v>0.9</c:v>
                </c:pt>
                <c:pt idx="12">
                  <c:v>0.88</c:v>
                </c:pt>
                <c:pt idx="13">
                  <c:v>0.95</c:v>
                </c:pt>
                <c:pt idx="14">
                  <c:v>0.93</c:v>
                </c:pt>
                <c:pt idx="15">
                  <c:v>0.89</c:v>
                </c:pt>
              </c:numCache>
            </c:numRef>
          </c:val>
        </c:ser>
        <c:ser>
          <c:idx val="8"/>
          <c:order val="2"/>
          <c:tx>
            <c:v>Latinos/other</c:v>
          </c:tx>
          <c:spPr>
            <a:solidFill>
              <a:schemeClr val="accent3"/>
            </a:solidFill>
            <a:ln>
              <a:solidFill>
                <a:schemeClr val="accent3"/>
              </a:solidFill>
            </a:ln>
          </c:spPr>
          <c:invertIfNegative val="0"/>
          <c:cat>
            <c:numRef>
              <c:extLst>
                <c:ext xmlns:c15="http://schemas.microsoft.com/office/drawing/2012/chart" uri="{02D57815-91ED-43cb-92C2-25804820EDAC}">
                  <c15:fullRef>
                    <c15:sqref>DataUS2!$A$6:$A$23</c15:sqref>
                  </c15:fullRef>
                </c:ext>
              </c:extLst>
              <c:f>(DataUS2!$A$6,DataUS2!$A$8:$A$10,DataUS2!$A$12:$A$23)</c:f>
              <c:numCache>
                <c:formatCode>General</c:formatCode>
                <c:ptCount val="16"/>
                <c:pt idx="0">
                  <c:v>1948</c:v>
                </c:pt>
                <c:pt idx="1">
                  <c:v>1956</c:v>
                </c:pt>
                <c:pt idx="2">
                  <c:v>1960</c:v>
                </c:pt>
                <c:pt idx="3">
                  <c:v>1964</c:v>
                </c:pt>
                <c:pt idx="4">
                  <c:v>1972</c:v>
                </c:pt>
                <c:pt idx="5">
                  <c:v>1976</c:v>
                </c:pt>
                <c:pt idx="6">
                  <c:v>1980</c:v>
                </c:pt>
                <c:pt idx="7">
                  <c:v>1984</c:v>
                </c:pt>
                <c:pt idx="8">
                  <c:v>1988</c:v>
                </c:pt>
                <c:pt idx="9">
                  <c:v>1992</c:v>
                </c:pt>
                <c:pt idx="10">
                  <c:v>1996</c:v>
                </c:pt>
                <c:pt idx="11">
                  <c:v>2000</c:v>
                </c:pt>
                <c:pt idx="12">
                  <c:v>2004</c:v>
                </c:pt>
                <c:pt idx="13">
                  <c:v>2008</c:v>
                </c:pt>
                <c:pt idx="14">
                  <c:v>2012</c:v>
                </c:pt>
                <c:pt idx="15">
                  <c:v>2016</c:v>
                </c:pt>
              </c:numCache>
            </c:numRef>
          </c:cat>
          <c:val>
            <c:numRef>
              <c:extLst>
                <c:ext xmlns:c15="http://schemas.microsoft.com/office/drawing/2012/chart" uri="{02D57815-91ED-43cb-92C2-25804820EDAC}">
                  <c15:fullRef>
                    <c15:sqref>DataUS2!$K$6:$K$23</c15:sqref>
                  </c15:fullRef>
                </c:ext>
              </c:extLst>
              <c:f>(DataUS2!$K$6,DataUS2!$K$8:$K$10,DataUS2!$K$12:$K$23)</c:f>
              <c:numCache>
                <c:formatCode>0%</c:formatCode>
                <c:ptCount val="16"/>
                <c:pt idx="4">
                  <c:v>0.64</c:v>
                </c:pt>
                <c:pt idx="5">
                  <c:v>0.67</c:v>
                </c:pt>
                <c:pt idx="6">
                  <c:v>0.55000000000000004</c:v>
                </c:pt>
                <c:pt idx="7">
                  <c:v>0.62</c:v>
                </c:pt>
                <c:pt idx="8">
                  <c:v>0.63249999999999995</c:v>
                </c:pt>
                <c:pt idx="9">
                  <c:v>0.61</c:v>
                </c:pt>
                <c:pt idx="10">
                  <c:v>0.68</c:v>
                </c:pt>
                <c:pt idx="11">
                  <c:v>0.6</c:v>
                </c:pt>
                <c:pt idx="12">
                  <c:v>0.54</c:v>
                </c:pt>
                <c:pt idx="13">
                  <c:v>0.66</c:v>
                </c:pt>
                <c:pt idx="14">
                  <c:v>0.7</c:v>
                </c:pt>
                <c:pt idx="15">
                  <c:v>0.64</c:v>
                </c:pt>
              </c:numCache>
            </c:numRef>
          </c:val>
        </c:ser>
        <c:dLbls>
          <c:showLegendKey val="0"/>
          <c:showVal val="0"/>
          <c:showCatName val="0"/>
          <c:showSerName val="0"/>
          <c:showPercent val="0"/>
          <c:showBubbleSize val="0"/>
        </c:dLbls>
        <c:gapWidth val="150"/>
        <c:axId val="525756400"/>
        <c:axId val="525756008"/>
        <c:extLst/>
      </c:barChart>
      <c:catAx>
        <c:axId val="52575640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25756008"/>
        <c:crosses val="autoZero"/>
        <c:auto val="1"/>
        <c:lblAlgn val="ctr"/>
        <c:lblOffset val="100"/>
        <c:noMultiLvlLbl val="0"/>
      </c:catAx>
      <c:valAx>
        <c:axId val="525756008"/>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25756400"/>
        <c:crosses val="autoZero"/>
        <c:crossBetween val="between"/>
        <c:majorUnit val="0.1"/>
      </c:valAx>
      <c:spPr>
        <a:ln w="25400">
          <a:solidFill>
            <a:schemeClr val="tx1"/>
          </a:solidFill>
        </a:ln>
      </c:spPr>
    </c:plotArea>
    <c:legend>
      <c:legendPos val="t"/>
      <c:layout>
        <c:manualLayout>
          <c:xMode val="edge"/>
          <c:yMode val="edge"/>
          <c:x val="0.28508377142874519"/>
          <c:y val="6.891836199801761E-2"/>
          <c:w val="0.55657006309051671"/>
          <c:h val="6.2190964579825862E-2"/>
        </c:manualLayout>
      </c:layout>
      <c:overlay val="0"/>
      <c:spPr>
        <a:solidFill>
          <a:sysClr val="window" lastClr="FFFFFF"/>
        </a:solidFill>
        <a:ln>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XVI. Minority vote in the US, 1948-2017:</a:t>
            </a:r>
          </a:p>
          <a:p>
            <a:pPr>
              <a:defRPr sz="1600" b="1" i="0" u="none" strike="noStrike" baseline="0">
                <a:solidFill>
                  <a:srgbClr val="000000"/>
                </a:solidFill>
                <a:latin typeface="Arial"/>
                <a:ea typeface="Arial"/>
                <a:cs typeface="Arial"/>
              </a:defRPr>
            </a:pPr>
            <a:r>
              <a:rPr lang="fr-FR" sz="1600" b="1" baseline="0">
                <a:latin typeface="Arial"/>
                <a:cs typeface="Arial"/>
              </a:rPr>
              <a:t> before and after controls</a:t>
            </a:r>
            <a:endParaRPr lang="fr-FR" sz="1600" b="0" baseline="0">
              <a:latin typeface="Arial" panose="020B0604020202020204" pitchFamily="34" charset="0"/>
              <a:cs typeface="Arial" panose="020B0604020202020204" pitchFamily="34" charset="0"/>
            </a:endParaRPr>
          </a:p>
        </c:rich>
      </c:tx>
      <c:layout>
        <c:manualLayout>
          <c:xMode val="edge"/>
          <c:yMode val="edge"/>
          <c:x val="0.2611997311845610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 voting democrat among minority voters (black/latinos/other)) - (% voting democrats among whites)</c:v>
          </c:tx>
          <c:spPr>
            <a:ln w="41275">
              <a:solidFill>
                <a:schemeClr val="accent1"/>
              </a:solidFill>
            </a:ln>
          </c:spPr>
          <c:marker>
            <c:symbol val="square"/>
            <c:size val="10"/>
            <c:spPr>
              <a:solidFill>
                <a:schemeClr val="accent1"/>
              </a:solidFill>
              <a:ln>
                <a:solidFill>
                  <a:schemeClr val="accent1"/>
                </a:solidFill>
              </a:ln>
            </c:spPr>
          </c:marker>
          <c:cat>
            <c:numRef>
              <c:f>DataUS1!$A$6:$A$81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DataUS1!$Y$6:$Y$81</c:f>
              <c:numCache>
                <c:formatCode>0%</c:formatCode>
                <c:ptCount val="76"/>
                <c:pt idx="3">
                  <c:v>0.11142363047402776</c:v>
                </c:pt>
                <c:pt idx="7">
                  <c:v>0.24361177102441903</c:v>
                </c:pt>
                <c:pt idx="11">
                  <c:v>0.24664513382517828</c:v>
                </c:pt>
                <c:pt idx="15">
                  <c:v>0.2267020412998218</c:v>
                </c:pt>
                <c:pt idx="19">
                  <c:v>0.4192754897590375</c:v>
                </c:pt>
                <c:pt idx="23">
                  <c:v>0.48318840548615088</c:v>
                </c:pt>
                <c:pt idx="27">
                  <c:v>0.50877973217621031</c:v>
                </c:pt>
                <c:pt idx="31">
                  <c:v>0.43905189048609639</c:v>
                </c:pt>
                <c:pt idx="35">
                  <c:v>0.47761877937826086</c:v>
                </c:pt>
                <c:pt idx="39">
                  <c:v>0.39419442384007775</c:v>
                </c:pt>
                <c:pt idx="43">
                  <c:v>0.42072502932792305</c:v>
                </c:pt>
                <c:pt idx="47">
                  <c:v>0.30696152072935945</c:v>
                </c:pt>
                <c:pt idx="51">
                  <c:v>0.38335388394489067</c:v>
                </c:pt>
                <c:pt idx="55">
                  <c:v>0.29837465876922992</c:v>
                </c:pt>
                <c:pt idx="59">
                  <c:v>0.31152030466432207</c:v>
                </c:pt>
                <c:pt idx="63">
                  <c:v>0.44218814596468159</c:v>
                </c:pt>
                <c:pt idx="67">
                  <c:v>0.39903800412274049</c:v>
                </c:pt>
                <c:pt idx="71">
                  <c:v>0.38303234972187938</c:v>
                </c:pt>
              </c:numCache>
            </c:numRef>
          </c:val>
          <c:smooth val="1"/>
        </c:ser>
        <c:ser>
          <c:idx val="3"/>
          <c:order val="1"/>
          <c:tx>
            <c:v>After controles for age, sex</c:v>
          </c:tx>
          <c:spPr>
            <a:ln>
              <a:solidFill>
                <a:schemeClr val="accent2"/>
              </a:solidFill>
            </a:ln>
          </c:spPr>
          <c:marker>
            <c:spPr>
              <a:solidFill>
                <a:schemeClr val="accent2"/>
              </a:solidFill>
              <a:ln>
                <a:solidFill>
                  <a:schemeClr val="accent2"/>
                </a:solidFill>
              </a:ln>
            </c:spPr>
          </c:marker>
          <c:val>
            <c:numRef>
              <c:f>DataUS1!$Z$6:$Z$81</c:f>
              <c:numCache>
                <c:formatCode>0%</c:formatCode>
                <c:ptCount val="76"/>
                <c:pt idx="3">
                  <c:v>9.4398064674049098E-2</c:v>
                </c:pt>
                <c:pt idx="7">
                  <c:v>0.23309431883892787</c:v>
                </c:pt>
                <c:pt idx="11">
                  <c:v>0.24951127698721567</c:v>
                </c:pt>
                <c:pt idx="15">
                  <c:v>0.22871790417760651</c:v>
                </c:pt>
                <c:pt idx="19">
                  <c:v>0.40993499734142985</c:v>
                </c:pt>
                <c:pt idx="23">
                  <c:v>0.47867361614798742</c:v>
                </c:pt>
                <c:pt idx="27">
                  <c:v>0.49990550753002122</c:v>
                </c:pt>
                <c:pt idx="31">
                  <c:v>0.43802950215804726</c:v>
                </c:pt>
                <c:pt idx="35">
                  <c:v>0.47765965494266027</c:v>
                </c:pt>
                <c:pt idx="39">
                  <c:v>0.39884036187345662</c:v>
                </c:pt>
                <c:pt idx="43">
                  <c:v>0.41959355650101804</c:v>
                </c:pt>
                <c:pt idx="47">
                  <c:v>0.30627407334260348</c:v>
                </c:pt>
                <c:pt idx="51">
                  <c:v>0.38012563899019336</c:v>
                </c:pt>
                <c:pt idx="55">
                  <c:v>0.30518800824616077</c:v>
                </c:pt>
                <c:pt idx="59">
                  <c:v>0.31539540510704922</c:v>
                </c:pt>
                <c:pt idx="63">
                  <c:v>0.4314273769883798</c:v>
                </c:pt>
                <c:pt idx="67">
                  <c:v>0.38928587661413527</c:v>
                </c:pt>
                <c:pt idx="71">
                  <c:v>0.37167717482206963</c:v>
                </c:pt>
              </c:numCache>
            </c:numRef>
          </c:val>
          <c:smooth val="1"/>
        </c:ser>
        <c:ser>
          <c:idx val="2"/>
          <c:order val="2"/>
          <c:tx>
            <c:v>After controls for age, sex, education, income</c:v>
          </c:tx>
          <c:spPr>
            <a:ln w="34925"/>
          </c:spPr>
          <c:marker>
            <c:symbol val="triangle"/>
            <c:size val="10"/>
          </c:marker>
          <c:val>
            <c:numRef>
              <c:f>DataUS1!$AA$6:$AA$81</c:f>
              <c:numCache>
                <c:formatCode>0%</c:formatCode>
                <c:ptCount val="76"/>
                <c:pt idx="3">
                  <c:v>2.5671877171709656E-2</c:v>
                </c:pt>
                <c:pt idx="7">
                  <c:v>0.19738952114580735</c:v>
                </c:pt>
                <c:pt idx="11">
                  <c:v>0.2238798089243276</c:v>
                </c:pt>
                <c:pt idx="15">
                  <c:v>0.17733505849487372</c:v>
                </c:pt>
                <c:pt idx="19">
                  <c:v>0.33805915382673507</c:v>
                </c:pt>
                <c:pt idx="23">
                  <c:v>0.43843122595732464</c:v>
                </c:pt>
                <c:pt idx="27">
                  <c:v>0.48762558497371328</c:v>
                </c:pt>
                <c:pt idx="31">
                  <c:v>0.36681255027529774</c:v>
                </c:pt>
                <c:pt idx="35">
                  <c:v>0.42204294614772997</c:v>
                </c:pt>
                <c:pt idx="39">
                  <c:v>0.3421274479360254</c:v>
                </c:pt>
                <c:pt idx="43">
                  <c:v>0.38610186197924451</c:v>
                </c:pt>
                <c:pt idx="47">
                  <c:v>0.27056041552667998</c:v>
                </c:pt>
                <c:pt idx="51">
                  <c:v>0.31834791893731434</c:v>
                </c:pt>
                <c:pt idx="55">
                  <c:v>0.30062897198023397</c:v>
                </c:pt>
                <c:pt idx="59">
                  <c:v>0.29527238277284806</c:v>
                </c:pt>
                <c:pt idx="63">
                  <c:v>0.39406775091123336</c:v>
                </c:pt>
                <c:pt idx="67">
                  <c:v>0.37240638483830402</c:v>
                </c:pt>
                <c:pt idx="71">
                  <c:v>0.3738331452927024</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DataUS1!$DR$6:$DR$81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25755224"/>
        <c:axId val="525754832"/>
      </c:lineChart>
      <c:catAx>
        <c:axId val="52575522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4832"/>
        <c:crossesAt val="0"/>
        <c:auto val="1"/>
        <c:lblAlgn val="ctr"/>
        <c:lblOffset val="100"/>
        <c:tickLblSkip val="5"/>
        <c:tickMarkSkip val="5"/>
        <c:noMultiLvlLbl val="0"/>
      </c:catAx>
      <c:valAx>
        <c:axId val="525754832"/>
        <c:scaling>
          <c:orientation val="minMax"/>
          <c:max val="0.52"/>
          <c:min val="-4.0000000000000008E-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522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35196653214675377"/>
          <c:y val="0.43393107661271696"/>
          <c:w val="0.58178985973998654"/>
          <c:h val="0.218173100486931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Figure XVII. Political conflict and national-ethnic origins: France vs the US </a:t>
            </a:r>
            <a:endParaRPr lang="fr-FR" sz="1600"/>
          </a:p>
        </c:rich>
      </c:tx>
      <c:layout>
        <c:manualLayout>
          <c:xMode val="edge"/>
          <c:yMode val="edge"/>
          <c:x val="0.1575140949133956"/>
          <c:y val="1.9985139621181677E-5"/>
        </c:manualLayout>
      </c:layout>
      <c:overlay val="0"/>
    </c:title>
    <c:autoTitleDeleted val="0"/>
    <c:plotArea>
      <c:layout>
        <c:manualLayout>
          <c:layoutTarget val="inner"/>
          <c:xMode val="edge"/>
          <c:yMode val="edge"/>
          <c:x val="9.6789275147623463E-2"/>
          <c:y val="5.5495520830582401E-2"/>
          <c:w val="0.90321068254284342"/>
          <c:h val="0.71109145515836369"/>
        </c:manualLayout>
      </c:layout>
      <c:barChart>
        <c:barDir val="col"/>
        <c:grouping val="clustered"/>
        <c:varyColors val="0"/>
        <c:ser>
          <c:idx val="6"/>
          <c:order val="0"/>
          <c:tx>
            <c:v>No foreign origin (France); Whites (US)</c:v>
          </c:tx>
          <c:spPr>
            <a:solidFill>
              <a:schemeClr val="accent1"/>
            </a:solidFill>
            <a:ln>
              <a:solidFill>
                <a:schemeClr val="accent1"/>
              </a:solidFill>
            </a:ln>
          </c:spPr>
          <c:invertIfNegative val="0"/>
          <c:cat>
            <c:strLit>
              <c:ptCount val="2"/>
              <c:pt idx="0">
                <c:v>France 2012</c:v>
              </c:pt>
              <c:pt idx="1">
                <c:v>US 2016</c:v>
              </c:pt>
            </c:strLit>
          </c:cat>
          <c:val>
            <c:numLit>
              <c:formatCode>General</c:formatCode>
              <c:ptCount val="2"/>
              <c:pt idx="0">
                <c:v>0.49437642097473145</c:v>
              </c:pt>
              <c:pt idx="1">
                <c:v>0.37</c:v>
              </c:pt>
            </c:numLit>
          </c:val>
        </c:ser>
        <c:ser>
          <c:idx val="7"/>
          <c:order val="1"/>
          <c:tx>
            <c:v>European foreign origin (France); Latino/other (US)</c:v>
          </c:tx>
          <c:spPr>
            <a:solidFill>
              <a:schemeClr val="accent2"/>
            </a:solidFill>
            <a:ln>
              <a:solidFill>
                <a:schemeClr val="accent2"/>
              </a:solidFill>
            </a:ln>
          </c:spPr>
          <c:invertIfNegative val="0"/>
          <c:cat>
            <c:strLit>
              <c:ptCount val="2"/>
              <c:pt idx="0">
                <c:v>France 2012</c:v>
              </c:pt>
              <c:pt idx="1">
                <c:v>US 2016</c:v>
              </c:pt>
            </c:strLit>
          </c:cat>
          <c:val>
            <c:numLit>
              <c:formatCode>General</c:formatCode>
              <c:ptCount val="2"/>
              <c:pt idx="0">
                <c:v>0.48999056220054626</c:v>
              </c:pt>
              <c:pt idx="1">
                <c:v>0.64</c:v>
              </c:pt>
            </c:numLit>
          </c:val>
        </c:ser>
        <c:ser>
          <c:idx val="8"/>
          <c:order val="2"/>
          <c:tx>
            <c:v>Extra-European foreign origin (France); Blacks (US)</c:v>
          </c:tx>
          <c:spPr>
            <a:solidFill>
              <a:srgbClr val="FFFF00"/>
            </a:solidFill>
            <a:ln>
              <a:solidFill>
                <a:srgbClr val="FFFF00"/>
              </a:solidFill>
            </a:ln>
          </c:spPr>
          <c:invertIfNegative val="0"/>
          <c:cat>
            <c:strLit>
              <c:ptCount val="2"/>
              <c:pt idx="0">
                <c:v>France 2012</c:v>
              </c:pt>
              <c:pt idx="1">
                <c:v>US 2016</c:v>
              </c:pt>
            </c:strLit>
          </c:cat>
          <c:val>
            <c:numLit>
              <c:formatCode>General</c:formatCode>
              <c:ptCount val="2"/>
              <c:pt idx="0">
                <c:v>0.76777839660644531</c:v>
              </c:pt>
              <c:pt idx="1">
                <c:v>0.89</c:v>
              </c:pt>
            </c:numLit>
          </c:val>
        </c:ser>
        <c:dLbls>
          <c:showLegendKey val="0"/>
          <c:showVal val="0"/>
          <c:showCatName val="0"/>
          <c:showSerName val="0"/>
          <c:showPercent val="0"/>
          <c:showBubbleSize val="0"/>
        </c:dLbls>
        <c:gapWidth val="150"/>
        <c:axId val="525754048"/>
        <c:axId val="525753656"/>
        <c:extLst/>
      </c:barChart>
      <c:catAx>
        <c:axId val="52575404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25753656"/>
        <c:crosses val="autoZero"/>
        <c:auto val="1"/>
        <c:lblAlgn val="ctr"/>
        <c:lblOffset val="100"/>
        <c:noMultiLvlLbl val="0"/>
      </c:catAx>
      <c:valAx>
        <c:axId val="525753656"/>
        <c:scaling>
          <c:orientation val="minMax"/>
          <c:max val="1.05"/>
          <c:min val="0.1"/>
        </c:scaling>
        <c:delete val="0"/>
        <c:axPos val="l"/>
        <c:majorGridlines/>
        <c:title>
          <c:tx>
            <c:rich>
              <a:bodyPr/>
              <a:lstStyle/>
              <a:p>
                <a:pPr>
                  <a:defRPr sz="1100"/>
                </a:pPr>
                <a:r>
                  <a:rPr lang="fr-FR" sz="1100" b="0">
                    <a:latin typeface="Arial" panose="020B0604020202020204" pitchFamily="34" charset="0"/>
                    <a:cs typeface="Arial" panose="020B0604020202020204" pitchFamily="34" charset="0"/>
                  </a:rPr>
                  <a:t>%</a:t>
                </a:r>
                <a:r>
                  <a:rPr lang="fr-FR" sz="1100" b="0" baseline="0">
                    <a:latin typeface="Arial" panose="020B0604020202020204" pitchFamily="34" charset="0"/>
                    <a:cs typeface="Arial" panose="020B0604020202020204" pitchFamily="34" charset="0"/>
                  </a:rPr>
                  <a:t> vote for left-wing party (France) or democratic party (US)</a:t>
                </a:r>
                <a:endParaRPr lang="fr-FR" sz="1100" b="0">
                  <a:latin typeface="Arial" panose="020B0604020202020204" pitchFamily="34" charset="0"/>
                  <a:cs typeface="Arial" panose="020B0604020202020204" pitchFamily="34" charset="0"/>
                </a:endParaRPr>
              </a:p>
            </c:rich>
          </c:tx>
          <c:layout>
            <c:manualLayout>
              <c:xMode val="edge"/>
              <c:yMode val="edge"/>
              <c:x val="0"/>
              <c:y val="9.6226531749299737E-2"/>
            </c:manualLayout>
          </c:layout>
          <c:overlay val="0"/>
        </c:title>
        <c:numFmt formatCode="0%" sourceLinked="0"/>
        <c:majorTickMark val="out"/>
        <c:minorTickMark val="none"/>
        <c:tickLblPos val="nextTo"/>
        <c:txPr>
          <a:bodyPr/>
          <a:lstStyle/>
          <a:p>
            <a:pPr>
              <a:defRPr sz="1600" b="1" i="0">
                <a:latin typeface="Arial"/>
              </a:defRPr>
            </a:pPr>
            <a:endParaRPr lang="fr-FR"/>
          </a:p>
        </c:txPr>
        <c:crossAx val="525754048"/>
        <c:crosses val="autoZero"/>
        <c:crossBetween val="between"/>
        <c:majorUnit val="0.1"/>
      </c:valAx>
      <c:spPr>
        <a:ln w="25400">
          <a:solidFill>
            <a:schemeClr val="tx1"/>
          </a:solidFill>
        </a:ln>
      </c:spPr>
    </c:plotArea>
    <c:legend>
      <c:legendPos val="t"/>
      <c:layout>
        <c:manualLayout>
          <c:xMode val="edge"/>
          <c:yMode val="edge"/>
          <c:x val="0.24417015872629816"/>
          <c:y val="7.3315927897808122E-2"/>
          <c:w val="0.54613329812500444"/>
          <c:h val="0.17661854781793884"/>
        </c:manualLayout>
      </c:layout>
      <c:overlay val="0"/>
      <c:spPr>
        <a:solidFill>
          <a:sysClr val="window" lastClr="FFFFFF"/>
        </a:solidFill>
        <a:ln>
          <a:solidFill>
            <a:schemeClr val="tx1"/>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XVIII. 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0549220266498405"/>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1"/>
              </a:solidFill>
            </a:ln>
          </c:spPr>
          <c:marker>
            <c:symbol val="square"/>
            <c:size val="10"/>
            <c:spPr>
              <a:solidFill>
                <a:schemeClr val="accent1"/>
              </a:solidFill>
              <a:ln>
                <a:solidFill>
                  <a:schemeClr val="accent1"/>
                </a:solidFill>
              </a:ln>
            </c:spPr>
          </c:marker>
          <c:cat>
            <c:numRef>
              <c:f>DataUK1!$A$11:$A$81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DataUK1!$Z$11:$Z$81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1"/>
        </c:ser>
        <c:ser>
          <c:idx val="3"/>
          <c:order val="1"/>
          <c:tx>
            <c:v>After controles for age, sex</c:v>
          </c:tx>
          <c:spPr>
            <a:ln>
              <a:solidFill>
                <a:schemeClr val="accent2"/>
              </a:solidFill>
            </a:ln>
          </c:spPr>
          <c:marker>
            <c:spPr>
              <a:solidFill>
                <a:schemeClr val="accent2"/>
              </a:solidFill>
              <a:ln>
                <a:solidFill>
                  <a:schemeClr val="accent2"/>
                </a:solidFill>
              </a:ln>
            </c:spPr>
          </c:marker>
          <c:cat>
            <c:numRef>
              <c:f>DataUK1!$A$11:$A$81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DataUK1!$AA$11:$AA$81</c:f>
              <c:numCache>
                <c:formatCode>0%</c:formatCode>
                <c:ptCount val="71"/>
                <c:pt idx="5">
                  <c:v>-0.29731695209154574</c:v>
                </c:pt>
                <c:pt idx="9">
                  <c:v>-0.30860538173516205</c:v>
                </c:pt>
                <c:pt idx="14">
                  <c:v>-0.26486017581235061</c:v>
                </c:pt>
                <c:pt idx="16">
                  <c:v>-0.24077602526702804</c:v>
                </c:pt>
                <c:pt idx="20">
                  <c:v>-0.16556289539466687</c:v>
                </c:pt>
                <c:pt idx="24">
                  <c:v>-0.13564659061148265</c:v>
                </c:pt>
                <c:pt idx="29">
                  <c:v>-0.155560136775031</c:v>
                </c:pt>
                <c:pt idx="33">
                  <c:v>-0.11656164998733251</c:v>
                </c:pt>
                <c:pt idx="37">
                  <c:v>-0.10202937992356151</c:v>
                </c:pt>
                <c:pt idx="42">
                  <c:v>-8.9683275187595654E-2</c:v>
                </c:pt>
                <c:pt idx="47">
                  <c:v>-5.317326813706473E-2</c:v>
                </c:pt>
                <c:pt idx="51">
                  <c:v>-4.9669392297902099E-2</c:v>
                </c:pt>
                <c:pt idx="55">
                  <c:v>-1.9432332631812238E-2</c:v>
                </c:pt>
                <c:pt idx="60">
                  <c:v>-2.0531646877052681E-2</c:v>
                </c:pt>
                <c:pt idx="65">
                  <c:v>2.6222024432399488E-2</c:v>
                </c:pt>
                <c:pt idx="67">
                  <c:v>7.9730833739546508E-2</c:v>
                </c:pt>
              </c:numCache>
            </c:numRef>
          </c:val>
          <c:smooth val="1"/>
        </c:ser>
        <c:ser>
          <c:idx val="2"/>
          <c:order val="2"/>
          <c:tx>
            <c:v>After controls for age, sex, income, ethnic group</c:v>
          </c:tx>
          <c:spPr>
            <a:ln w="31750"/>
          </c:spPr>
          <c:marker>
            <c:symbol val="triangle"/>
            <c:size val="9"/>
          </c:marker>
          <c:cat>
            <c:numRef>
              <c:f>DataUK1!$A$11:$A$81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DataUK1!$AB$11:$AB$81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1"/>
        </c:ser>
        <c:ser>
          <c:idx val="0"/>
          <c:order val="3"/>
          <c:tx>
            <c:v>0</c:v>
          </c:tx>
          <c:spPr>
            <a:ln w="50800">
              <a:solidFill>
                <a:schemeClr val="tx1"/>
              </a:solidFill>
            </a:ln>
          </c:spPr>
          <c:marker>
            <c:symbol val="dot"/>
            <c:size val="2"/>
            <c:spPr>
              <a:solidFill>
                <a:schemeClr val="tx1"/>
              </a:solidFill>
              <a:ln w="0">
                <a:solidFill>
                  <a:schemeClr val="tx1">
                    <a:alpha val="34000"/>
                  </a:schemeClr>
                </a:solidFill>
              </a:ln>
            </c:spPr>
          </c:marker>
          <c:cat>
            <c:numRef>
              <c:f>DataUK1!$A$11:$A$81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DataUK1!$AW$11:$AW$81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25752872"/>
        <c:axId val="525752480"/>
      </c:lineChart>
      <c:catAx>
        <c:axId val="52575287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2480"/>
        <c:crossesAt val="0"/>
        <c:auto val="1"/>
        <c:lblAlgn val="ctr"/>
        <c:lblOffset val="100"/>
        <c:tickLblSkip val="5"/>
        <c:tickMarkSkip val="5"/>
        <c:noMultiLvlLbl val="0"/>
      </c:catAx>
      <c:valAx>
        <c:axId val="525752480"/>
        <c:scaling>
          <c:orientation val="minMax"/>
          <c:max val="0.18000000000000002"/>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287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094194611312E-2"/>
          <c:y val="0.10014668328840491"/>
          <c:w val="0.60961401110336999"/>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Figure II. Educational expansion and left vote by education in France</a:t>
            </a:r>
            <a:endParaRPr lang="fr-FR" sz="1600"/>
          </a:p>
        </c:rich>
      </c:tx>
      <c:overlay val="0"/>
    </c:title>
    <c:autoTitleDeleted val="0"/>
    <c:plotArea>
      <c:layout>
        <c:manualLayout>
          <c:layoutTarget val="inner"/>
          <c:xMode val="edge"/>
          <c:yMode val="edge"/>
          <c:x val="6.2707859277772796E-2"/>
          <c:y val="6.4546825006975894E-2"/>
          <c:w val="0.92222803795075603"/>
          <c:h val="0.72010205268796557"/>
        </c:manualLayout>
      </c:layout>
      <c:barChart>
        <c:barDir val="col"/>
        <c:grouping val="clustered"/>
        <c:varyColors val="0"/>
        <c:ser>
          <c:idx val="0"/>
          <c:order val="0"/>
          <c:tx>
            <c:v>Vote gauche 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(DataFR3!$A$7,DataFR3!$A$24,DataFR3!$A$46,DataFR3!$A$63)</c:f>
              <c:numCache>
                <c:formatCode>General</c:formatCode>
                <c:ptCount val="4"/>
                <c:pt idx="0">
                  <c:v>1956</c:v>
                </c:pt>
                <c:pt idx="1">
                  <c:v>1973</c:v>
                </c:pt>
                <c:pt idx="2">
                  <c:v>1995</c:v>
                </c:pt>
                <c:pt idx="3">
                  <c:v>2012</c:v>
                </c:pt>
              </c:numCache>
            </c:numRef>
          </c:cat>
          <c:val>
            <c:numRef>
              <c:f>(DataFR3!$O$7,DataFR3!$O$24,DataFR3!$O$46,DataFR3!$O$63)</c:f>
              <c:numCache>
                <c:formatCode>0%</c:formatCode>
                <c:ptCount val="4"/>
                <c:pt idx="0">
                  <c:v>0.56814226508140564</c:v>
                </c:pt>
                <c:pt idx="1">
                  <c:v>0.48371654748916626</c:v>
                </c:pt>
                <c:pt idx="2">
                  <c:v>0.44475610554218292</c:v>
                </c:pt>
                <c:pt idx="3">
                  <c:v>0.46591855585575104</c:v>
                </c:pt>
              </c:numCache>
            </c:numRef>
          </c:val>
          <c:extLst/>
        </c:ser>
        <c:ser>
          <c:idx val="1"/>
          <c:order val="1"/>
          <c:tx>
            <c:v>Vote gauche secondaire</c:v>
          </c:tx>
          <c:spPr>
            <a:solidFill>
              <a:schemeClr val="accent3"/>
            </a:solidFill>
            <a:ln>
              <a:solidFill>
                <a:schemeClr val="bg1"/>
              </a:solidFill>
            </a:ln>
          </c:spPr>
          <c:invertIfNegative val="0"/>
          <c:dPt>
            <c:idx val="1"/>
            <c:invertIfNegative val="0"/>
            <c:bubble3D val="0"/>
          </c:dPt>
          <c:dPt>
            <c:idx val="2"/>
            <c:invertIfNegative val="0"/>
            <c:bubble3D val="0"/>
          </c:dPt>
          <c:cat>
            <c:numRef>
              <c:f>(DataFR3!$A$7,DataFR3!$A$24,DataFR3!$A$46,DataFR3!$A$63)</c:f>
              <c:numCache>
                <c:formatCode>General</c:formatCode>
                <c:ptCount val="4"/>
                <c:pt idx="0">
                  <c:v>1956</c:v>
                </c:pt>
                <c:pt idx="1">
                  <c:v>1973</c:v>
                </c:pt>
                <c:pt idx="2">
                  <c:v>1995</c:v>
                </c:pt>
                <c:pt idx="3">
                  <c:v>2012</c:v>
                </c:pt>
              </c:numCache>
            </c:numRef>
          </c:cat>
          <c:val>
            <c:numRef>
              <c:f>(DataFR3!$P$7,DataFR3!$P$24,DataFR3!$P$46,DataFR3!$P$63)</c:f>
              <c:numCache>
                <c:formatCode>0%</c:formatCode>
                <c:ptCount val="4"/>
                <c:pt idx="0">
                  <c:v>0.54041137287639252</c:v>
                </c:pt>
                <c:pt idx="1">
                  <c:v>0.47207978624736791</c:v>
                </c:pt>
                <c:pt idx="2">
                  <c:v>0.48147356432635036</c:v>
                </c:pt>
                <c:pt idx="3">
                  <c:v>0.4960988315114303</c:v>
                </c:pt>
              </c:numCache>
            </c:numRef>
          </c:val>
        </c:ser>
        <c:ser>
          <c:idx val="2"/>
          <c:order val="2"/>
          <c:tx>
            <c:v>Vote gauche 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(DataFR3!$A$7,DataFR3!$A$24,DataFR3!$A$46,DataFR3!$A$63)</c:f>
              <c:numCache>
                <c:formatCode>General</c:formatCode>
                <c:ptCount val="4"/>
                <c:pt idx="0">
                  <c:v>1956</c:v>
                </c:pt>
                <c:pt idx="1">
                  <c:v>1973</c:v>
                </c:pt>
                <c:pt idx="2">
                  <c:v>1995</c:v>
                </c:pt>
                <c:pt idx="3">
                  <c:v>2012</c:v>
                </c:pt>
              </c:numCache>
            </c:numRef>
          </c:cat>
          <c:val>
            <c:numRef>
              <c:f>(DataFR3!$Q$7,DataFR3!$Q$24,DataFR3!$Q$46,DataFR3!$Q$63)</c:f>
              <c:numCache>
                <c:formatCode>0%</c:formatCode>
                <c:ptCount val="4"/>
                <c:pt idx="0">
                  <c:v>0.39039555191993713</c:v>
                </c:pt>
                <c:pt idx="1">
                  <c:v>0.43886524411849986</c:v>
                </c:pt>
                <c:pt idx="2">
                  <c:v>0.48957948689923264</c:v>
                </c:pt>
                <c:pt idx="3">
                  <c:v>0.56618878030107123</c:v>
                </c:pt>
              </c:numCache>
            </c:numRef>
          </c:val>
        </c:ser>
        <c:dLbls>
          <c:showLegendKey val="0"/>
          <c:showVal val="0"/>
          <c:showCatName val="0"/>
          <c:showSerName val="0"/>
          <c:showPercent val="0"/>
          <c:showBubbleSize val="0"/>
        </c:dLbls>
        <c:gapWidth val="150"/>
        <c:axId val="572385384"/>
        <c:axId val="572384992"/>
      </c:barChart>
      <c:catAx>
        <c:axId val="572385384"/>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72384992"/>
        <c:crosses val="autoZero"/>
        <c:auto val="1"/>
        <c:lblAlgn val="ctr"/>
        <c:lblOffset val="100"/>
        <c:noMultiLvlLbl val="0"/>
      </c:catAx>
      <c:valAx>
        <c:axId val="572384992"/>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72385384"/>
        <c:crosses val="autoZero"/>
        <c:crossBetween val="between"/>
      </c:valAx>
      <c:spPr>
        <a:ln w="25400">
          <a:solidFill>
            <a:schemeClr val="tx1"/>
          </a:solidFill>
        </a:ln>
      </c:spPr>
    </c:plotArea>
    <c:plotVisOnly val="1"/>
    <c:dispBlanksAs val="gap"/>
    <c:showDLblsOverMax val="0"/>
  </c:chart>
  <c:spPr>
    <a:ln>
      <a:noFill/>
    </a:ln>
  </c:sp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XIX. 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DataUK1!$A$11:$A$81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DataUK1!$AB$11:$AB$81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1"/>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DataUK1!$A$11:$A$81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DataUK1!$AH$11:$AH$81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1"/>
        </c:ser>
        <c:ser>
          <c:idx val="2"/>
          <c:order val="2"/>
          <c:tx>
            <c:v>Difference between (% voting labour among top wealth holders) and (% voting labour among bottom wealth holders) (after controls)</c:v>
          </c:tx>
          <c:spPr>
            <a:ln w="41275"/>
          </c:spPr>
          <c:marker>
            <c:symbol val="triangle"/>
            <c:size val="11"/>
          </c:marker>
          <c:val>
            <c:numRef>
              <c:f>DataUK1!$AM$11:$AM$81</c:f>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extLst xmlns:c15="http://schemas.microsoft.com/office/drawing/2012/chart"/>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DataUK1!$AW$11:$AW$81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ser>
          <c:idx val="3"/>
          <c:order val="4"/>
          <c:tx>
            <c:v>top10e-se</c:v>
          </c:tx>
          <c:spPr>
            <a:ln w="12700">
              <a:solidFill>
                <a:schemeClr val="accent2"/>
              </a:solidFill>
            </a:ln>
          </c:spPr>
          <c:marker>
            <c:symbol val="none"/>
          </c:marker>
          <c:val>
            <c:numRef>
              <c:f>DataUK1!$AO$11:$AO$81</c:f>
              <c:numCache>
                <c:formatCode>0%</c:formatCode>
                <c:ptCount val="71"/>
                <c:pt idx="5">
                  <c:v>-0.238606376195169</c:v>
                </c:pt>
                <c:pt idx="9">
                  <c:v>-0.21384289075772522</c:v>
                </c:pt>
                <c:pt idx="14">
                  <c:v>-0.21176560756225335</c:v>
                </c:pt>
                <c:pt idx="16">
                  <c:v>-0.170763736986073</c:v>
                </c:pt>
                <c:pt idx="20">
                  <c:v>-0.14465935477075265</c:v>
                </c:pt>
                <c:pt idx="24">
                  <c:v>-0.1027047118063677</c:v>
                </c:pt>
                <c:pt idx="29">
                  <c:v>-0.17200588906138178</c:v>
                </c:pt>
                <c:pt idx="33">
                  <c:v>-9.2285863023853165E-2</c:v>
                </c:pt>
                <c:pt idx="37">
                  <c:v>-8.6227938209834723E-3</c:v>
                </c:pt>
                <c:pt idx="42">
                  <c:v>7.0334334131391327E-4</c:v>
                </c:pt>
                <c:pt idx="47">
                  <c:v>-9.159904182333773E-3</c:v>
                </c:pt>
                <c:pt idx="51">
                  <c:v>5.8686734416990953E-3</c:v>
                </c:pt>
                <c:pt idx="55">
                  <c:v>2.5704445355773032E-2</c:v>
                </c:pt>
                <c:pt idx="60">
                  <c:v>-1.5892632183891697E-2</c:v>
                </c:pt>
                <c:pt idx="65">
                  <c:v>4.802781381405364E-2</c:v>
                </c:pt>
                <c:pt idx="67">
                  <c:v>8.5295658290954812E-2</c:v>
                </c:pt>
              </c:numCache>
            </c:numRef>
          </c:val>
          <c:smooth val="1"/>
        </c:ser>
        <c:ser>
          <c:idx val="5"/>
          <c:order val="5"/>
          <c:tx>
            <c:v>top10e+se</c:v>
          </c:tx>
          <c:spPr>
            <a:ln w="12700">
              <a:solidFill>
                <a:schemeClr val="accent2"/>
              </a:solidFill>
            </a:ln>
          </c:spPr>
          <c:marker>
            <c:symbol val="none"/>
          </c:marker>
          <c:val>
            <c:numRef>
              <c:f>DataUK1!$AP$11:$AP$81</c:f>
              <c:numCache>
                <c:formatCode>0%</c:formatCode>
                <c:ptCount val="71"/>
                <c:pt idx="5">
                  <c:v>-0.17607820347719494</c:v>
                </c:pt>
                <c:pt idx="9">
                  <c:v>-0.16711890387070633</c:v>
                </c:pt>
                <c:pt idx="14">
                  <c:v>-0.16542357191496918</c:v>
                </c:pt>
                <c:pt idx="16">
                  <c:v>-0.1190972531527657</c:v>
                </c:pt>
                <c:pt idx="20">
                  <c:v>-0.10638710364792352</c:v>
                </c:pt>
                <c:pt idx="24">
                  <c:v>-7.1844206670649668E-2</c:v>
                </c:pt>
                <c:pt idx="29">
                  <c:v>-0.11527976512769991</c:v>
                </c:pt>
                <c:pt idx="33">
                  <c:v>-6.3269396131525574E-2</c:v>
                </c:pt>
                <c:pt idx="37">
                  <c:v>3.5075553432365382E-2</c:v>
                </c:pt>
                <c:pt idx="42">
                  <c:v>3.9439487509188326E-2</c:v>
                </c:pt>
                <c:pt idx="47">
                  <c:v>3.2429878610788207E-2</c:v>
                </c:pt>
                <c:pt idx="51">
                  <c:v>4.8104316382214199E-2</c:v>
                </c:pt>
                <c:pt idx="55">
                  <c:v>8.1145159812555642E-2</c:v>
                </c:pt>
                <c:pt idx="60">
                  <c:v>3.2755067920503561E-2</c:v>
                </c:pt>
                <c:pt idx="65">
                  <c:v>9.8232486400185975E-2</c:v>
                </c:pt>
                <c:pt idx="67">
                  <c:v>0.15655557419447033</c:v>
                </c:pt>
              </c:numCache>
            </c:numRef>
          </c:val>
          <c:smooth val="1"/>
        </c:ser>
        <c:ser>
          <c:idx val="6"/>
          <c:order val="6"/>
          <c:tx>
            <c:v>top10y-se</c:v>
          </c:tx>
          <c:spPr>
            <a:ln w="12700">
              <a:solidFill>
                <a:schemeClr val="accent1"/>
              </a:solidFill>
            </a:ln>
          </c:spPr>
          <c:marker>
            <c:symbol val="none"/>
          </c:marker>
          <c:val>
            <c:numRef>
              <c:f>DataUK1!$AQ$11:$AQ$81</c:f>
              <c:numCache>
                <c:formatCode>0%</c:formatCode>
                <c:ptCount val="71"/>
                <c:pt idx="5">
                  <c:v>-0.14385512145779714</c:v>
                </c:pt>
                <c:pt idx="9">
                  <c:v>-0.17135093138850621</c:v>
                </c:pt>
                <c:pt idx="14">
                  <c:v>-0.2531537823670939</c:v>
                </c:pt>
                <c:pt idx="16">
                  <c:v>-0.24250933657001161</c:v>
                </c:pt>
                <c:pt idx="20">
                  <c:v>-0.1147602056466709</c:v>
                </c:pt>
                <c:pt idx="24">
                  <c:v>-0.12451192179152172</c:v>
                </c:pt>
                <c:pt idx="29">
                  <c:v>-0.1398836085598901</c:v>
                </c:pt>
                <c:pt idx="33">
                  <c:v>-0.13649626391573699</c:v>
                </c:pt>
                <c:pt idx="37">
                  <c:v>-0.16163685231808314</c:v>
                </c:pt>
                <c:pt idx="42">
                  <c:v>-0.12370450465765874</c:v>
                </c:pt>
                <c:pt idx="47">
                  <c:v>-0.17328900423402152</c:v>
                </c:pt>
                <c:pt idx="51">
                  <c:v>-0.15157330561344606</c:v>
                </c:pt>
                <c:pt idx="55">
                  <c:v>-0.17962405087035152</c:v>
                </c:pt>
                <c:pt idx="60">
                  <c:v>-0.12791086629983839</c:v>
                </c:pt>
                <c:pt idx="65">
                  <c:v>-0.20407781723953958</c:v>
                </c:pt>
                <c:pt idx="67">
                  <c:v>-0.21367002292241546</c:v>
                </c:pt>
              </c:numCache>
            </c:numRef>
          </c:val>
          <c:smooth val="1"/>
        </c:ser>
        <c:ser>
          <c:idx val="7"/>
          <c:order val="7"/>
          <c:tx>
            <c:v>top10y+se</c:v>
          </c:tx>
          <c:spPr>
            <a:ln w="12700">
              <a:solidFill>
                <a:schemeClr val="accent1"/>
              </a:solidFill>
            </a:ln>
          </c:spPr>
          <c:marker>
            <c:symbol val="none"/>
          </c:marker>
          <c:val>
            <c:numRef>
              <c:f>DataUK1!$AR$11:$AR$81</c:f>
              <c:numCache>
                <c:formatCode>0%</c:formatCode>
                <c:ptCount val="71"/>
                <c:pt idx="5">
                  <c:v>-8.1326948739823074E-2</c:v>
                </c:pt>
                <c:pt idx="9">
                  <c:v>-0.1246269445014873</c:v>
                </c:pt>
                <c:pt idx="14">
                  <c:v>-0.20681174671980976</c:v>
                </c:pt>
                <c:pt idx="16">
                  <c:v>-0.19084285273670432</c:v>
                </c:pt>
                <c:pt idx="20">
                  <c:v>-7.6487954523841759E-2</c:v>
                </c:pt>
                <c:pt idx="24">
                  <c:v>-9.365141665580369E-2</c:v>
                </c:pt>
                <c:pt idx="29">
                  <c:v>-8.3157484626208228E-2</c:v>
                </c:pt>
                <c:pt idx="33">
                  <c:v>-0.10747979702340937</c:v>
                </c:pt>
                <c:pt idx="37">
                  <c:v>-0.11793850506473427</c:v>
                </c:pt>
                <c:pt idx="42">
                  <c:v>-8.4968360489784331E-2</c:v>
                </c:pt>
                <c:pt idx="47">
                  <c:v>-0.13169922144089954</c:v>
                </c:pt>
                <c:pt idx="51">
                  <c:v>-0.10933766267293095</c:v>
                </c:pt>
                <c:pt idx="55">
                  <c:v>-0.12418333641356891</c:v>
                </c:pt>
                <c:pt idx="60">
                  <c:v>-7.9263166195443116E-2</c:v>
                </c:pt>
                <c:pt idx="65">
                  <c:v>-0.16893454642924696</c:v>
                </c:pt>
                <c:pt idx="67">
                  <c:v>-0.1637880817899546</c:v>
                </c:pt>
              </c:numCache>
            </c:numRef>
          </c:val>
          <c:smooth val="1"/>
        </c:ser>
        <c:ser>
          <c:idx val="8"/>
          <c:order val="8"/>
          <c:tx>
            <c:v>top10w-se</c:v>
          </c:tx>
          <c:spPr>
            <a:ln w="12700">
              <a:solidFill>
                <a:schemeClr val="accent3"/>
              </a:solidFill>
            </a:ln>
          </c:spPr>
          <c:marker>
            <c:symbol val="none"/>
          </c:marker>
          <c:val>
            <c:numRef>
              <c:f>DataUK1!$AS$11:$AS$81</c:f>
              <c:numCache>
                <c:formatCode>0%</c:formatCode>
                <c:ptCount val="71"/>
                <c:pt idx="5">
                  <c:v>-0.22938080321193827</c:v>
                </c:pt>
                <c:pt idx="9">
                  <c:v>-0.22645606370153532</c:v>
                </c:pt>
                <c:pt idx="14">
                  <c:v>-0.25894683736265001</c:v>
                </c:pt>
                <c:pt idx="16">
                  <c:v>-0.25888370436018449</c:v>
                </c:pt>
                <c:pt idx="20">
                  <c:v>-0.28723913104606918</c:v>
                </c:pt>
                <c:pt idx="24">
                  <c:v>-0.31527617621080306</c:v>
                </c:pt>
                <c:pt idx="29">
                  <c:v>-0.26721332199341047</c:v>
                </c:pt>
                <c:pt idx="33">
                  <c:v>-0.28706672636830977</c:v>
                </c:pt>
                <c:pt idx="37">
                  <c:v>-0.2696348857558909</c:v>
                </c:pt>
                <c:pt idx="42">
                  <c:v>-0.22805257336266116</c:v>
                </c:pt>
                <c:pt idx="47">
                  <c:v>-0.20975935022173617</c:v>
                </c:pt>
                <c:pt idx="51">
                  <c:v>-0.2803727366932533</c:v>
                </c:pt>
                <c:pt idx="55">
                  <c:v>-0.31106090910862022</c:v>
                </c:pt>
                <c:pt idx="60">
                  <c:v>-0.2560956136473142</c:v>
                </c:pt>
                <c:pt idx="65">
                  <c:v>-0.23200121356083767</c:v>
                </c:pt>
                <c:pt idx="67">
                  <c:v>-0.24259354263652114</c:v>
                </c:pt>
              </c:numCache>
            </c:numRef>
          </c:val>
          <c:smooth val="1"/>
        </c:ser>
        <c:ser>
          <c:idx val="9"/>
          <c:order val="9"/>
          <c:tx>
            <c:v>top10w+se</c:v>
          </c:tx>
          <c:spPr>
            <a:ln w="12700">
              <a:solidFill>
                <a:schemeClr val="accent3"/>
              </a:solidFill>
            </a:ln>
          </c:spPr>
          <c:marker>
            <c:symbol val="none"/>
          </c:marker>
          <c:val>
            <c:numRef>
              <c:f>DataUK1!$AT$11:$AT$81</c:f>
              <c:numCache>
                <c:formatCode>0%</c:formatCode>
                <c:ptCount val="71"/>
                <c:pt idx="5">
                  <c:v>-0.1668526304939642</c:v>
                </c:pt>
                <c:pt idx="9">
                  <c:v>-0.17973207681451642</c:v>
                </c:pt>
                <c:pt idx="14">
                  <c:v>-0.21260480171536583</c:v>
                </c:pt>
                <c:pt idx="16">
                  <c:v>-0.20721722052687716</c:v>
                </c:pt>
                <c:pt idx="20">
                  <c:v>-0.24896687992324004</c:v>
                </c:pt>
                <c:pt idx="24">
                  <c:v>-0.28441567107508503</c:v>
                </c:pt>
                <c:pt idx="29">
                  <c:v>-0.2104871980597286</c:v>
                </c:pt>
                <c:pt idx="33">
                  <c:v>-0.25805025947598215</c:v>
                </c:pt>
                <c:pt idx="37">
                  <c:v>-0.22593653850254206</c:v>
                </c:pt>
                <c:pt idx="42">
                  <c:v>-0.18931642919478675</c:v>
                </c:pt>
                <c:pt idx="47">
                  <c:v>-0.16816956742861419</c:v>
                </c:pt>
                <c:pt idx="51">
                  <c:v>-0.2381370937527382</c:v>
                </c:pt>
                <c:pt idx="55">
                  <c:v>-0.25562019465183766</c:v>
                </c:pt>
                <c:pt idx="60">
                  <c:v>-0.20744791354291892</c:v>
                </c:pt>
                <c:pt idx="65">
                  <c:v>-0.20187841000915827</c:v>
                </c:pt>
                <c:pt idx="67">
                  <c:v>-0.19983759309441182</c:v>
                </c:pt>
              </c:numCache>
            </c:numRef>
          </c:val>
          <c:smooth val="1"/>
        </c:ser>
        <c:dLbls>
          <c:showLegendKey val="0"/>
          <c:showVal val="0"/>
          <c:showCatName val="0"/>
          <c:showSerName val="0"/>
          <c:showPercent val="0"/>
          <c:showBubbleSize val="0"/>
        </c:dLbls>
        <c:marker val="1"/>
        <c:smooth val="0"/>
        <c:axId val="525751696"/>
        <c:axId val="525751304"/>
        <c:extLst/>
      </c:lineChart>
      <c:catAx>
        <c:axId val="52575169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1304"/>
        <c:crossesAt val="0"/>
        <c:auto val="1"/>
        <c:lblAlgn val="ctr"/>
        <c:lblOffset val="100"/>
        <c:tickLblSkip val="5"/>
        <c:tickMarkSkip val="5"/>
        <c:noMultiLvlLbl val="0"/>
      </c:catAx>
      <c:valAx>
        <c:axId val="525751304"/>
        <c:scaling>
          <c:orientation val="minMax"/>
          <c:max val="0.26"/>
          <c:min val="-0.32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575169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4862785307095373E-2"/>
          <c:y val="9.7891383333510912E-2"/>
          <c:w val="0.71614589495177883"/>
          <c:h val="0.1988183648897744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a:t>
            </a:r>
            <a:r>
              <a:rPr lang="fr-FR" sz="1800" baseline="0"/>
              <a:t> XX. </a:t>
            </a:r>
            <a:r>
              <a:rPr lang="fr-FR" sz="1800"/>
              <a:t>L</a:t>
            </a:r>
            <a:r>
              <a:rPr lang="fr-FR" sz="1800" baseline="0"/>
              <a:t>abour vote by religion in Britain 1964-2017</a:t>
            </a:r>
            <a:endParaRPr lang="fr-FR" sz="1800"/>
          </a:p>
        </c:rich>
      </c:tx>
      <c:layout>
        <c:manualLayout>
          <c:xMode val="edge"/>
          <c:yMode val="edge"/>
          <c:x val="0.22654540061164338"/>
          <c:y val="6.5925180621631687E-6"/>
        </c:manualLayout>
      </c:layout>
      <c:overlay val="0"/>
    </c:title>
    <c:autoTitleDeleted val="0"/>
    <c:plotArea>
      <c:layout>
        <c:manualLayout>
          <c:layoutTarget val="inner"/>
          <c:xMode val="edge"/>
          <c:yMode val="edge"/>
          <c:x val="7.757694137756839E-2"/>
          <c:y val="5.775671090531586E-2"/>
          <c:w val="0.92242305862243157"/>
          <c:h val="0.74729606969303353"/>
        </c:manualLayout>
      </c:layout>
      <c:barChart>
        <c:barDir val="col"/>
        <c:grouping val="clustered"/>
        <c:varyColors val="0"/>
        <c:ser>
          <c:idx val="0"/>
          <c:order val="0"/>
          <c:tx>
            <c:v>Christians</c:v>
          </c:tx>
          <c:spPr>
            <a:solidFill>
              <a:srgbClr val="00B050"/>
            </a:solidFill>
            <a:ln>
              <a:solidFill>
                <a:srgbClr val="00B050"/>
              </a:solidFill>
            </a:ln>
          </c:spPr>
          <c:invertIfNegative val="0"/>
          <c:cat>
            <c:numRef>
              <c:extLst>
                <c:ext xmlns:c15="http://schemas.microsoft.com/office/drawing/2012/chart" uri="{02D57815-91ED-43cb-92C2-25804820EDAC}">
                  <c15:fullRef>
                    <c15:sqref>religionlabcorr!$A$2:$A$18</c15:sqref>
                  </c15:fullRef>
                </c:ext>
              </c:extLst>
              <c:f>(religionlabcorr!$A$4,religionlabcorr!$A$8,religionlabcorr!$A$12,religionlabcorr!$A$15,religionlabcorr!$A$18)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religionlabcorr!$C$2:$C$18</c15:sqref>
                  </c15:fullRef>
                </c:ext>
              </c:extLst>
              <c:f>(religionlabcorr!$C$4,religionlabcorr!$C$8,religionlabcorr!$C$12,religionlabcorr!$C$15,religionlabcorr!$C$18)</c:f>
              <c:numCache>
                <c:formatCode>General</c:formatCode>
                <c:ptCount val="5"/>
                <c:pt idx="0">
                  <c:v>0.49547171760384251</c:v>
                </c:pt>
                <c:pt idx="1">
                  <c:v>0.43072482654371097</c:v>
                </c:pt>
                <c:pt idx="2">
                  <c:v>0.53325138547273976</c:v>
                </c:pt>
                <c:pt idx="3">
                  <c:v>0.40031815975816232</c:v>
                </c:pt>
                <c:pt idx="4">
                  <c:v>0.38677641442113719</c:v>
                </c:pt>
              </c:numCache>
            </c:numRef>
          </c:val>
        </c:ser>
        <c:ser>
          <c:idx val="5"/>
          <c:order val="1"/>
          <c:tx>
            <c:v>Other religions</c:v>
          </c:tx>
          <c:spPr>
            <a:solidFill>
              <a:schemeClr val="accent3"/>
            </a:solidFill>
            <a:ln>
              <a:solidFill>
                <a:schemeClr val="accent3"/>
              </a:solidFill>
            </a:ln>
          </c:spPr>
          <c:invertIfNegative val="0"/>
          <c:cat>
            <c:numRef>
              <c:extLst>
                <c:ext xmlns:c15="http://schemas.microsoft.com/office/drawing/2012/chart" uri="{02D57815-91ED-43cb-92C2-25804820EDAC}">
                  <c15:fullRef>
                    <c15:sqref>religionlabcorr!$A$2:$A$18</c15:sqref>
                  </c15:fullRef>
                </c:ext>
              </c:extLst>
              <c:f>(religionlabcorr!$A$4,religionlabcorr!$A$8,religionlabcorr!$A$12,religionlabcorr!$A$15,religionlabcorr!$A$18)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religionlabcorr!$D$2:$D$18</c15:sqref>
                  </c15:fullRef>
                </c:ext>
              </c:extLst>
              <c:f>(religionlabcorr!$D$4,religionlabcorr!$D$8,religionlabcorr!$D$12,religionlabcorr!$D$15,religionlabcorr!$D$18)</c:f>
              <c:numCache>
                <c:formatCode>General</c:formatCode>
                <c:ptCount val="5"/>
                <c:pt idx="0">
                  <c:v>0.48893964555240832</c:v>
                </c:pt>
                <c:pt idx="1">
                  <c:v>0.4907926084219475</c:v>
                </c:pt>
                <c:pt idx="2">
                  <c:v>0.60571854638149947</c:v>
                </c:pt>
                <c:pt idx="3">
                  <c:v>0.63822494520935613</c:v>
                </c:pt>
                <c:pt idx="4">
                  <c:v>0.56264252626584188</c:v>
                </c:pt>
              </c:numCache>
            </c:numRef>
          </c:val>
        </c:ser>
        <c:ser>
          <c:idx val="2"/>
          <c:order val="2"/>
          <c:tx>
            <c:v>No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religionlabcorr!$A$2:$A$18</c15:sqref>
                  </c15:fullRef>
                </c:ext>
              </c:extLst>
              <c:f>(religionlabcorr!$A$4,religionlabcorr!$A$8,religionlabcorr!$A$12,religionlabcorr!$A$15,religionlabcorr!$A$18)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religionlabcorr!$E$2:$E$18</c15:sqref>
                  </c15:fullRef>
                </c:ext>
              </c:extLst>
              <c:f>(religionlabcorr!$E$4,religionlabcorr!$E$8,religionlabcorr!$E$12,religionlabcorr!$E$15,religionlabcorr!$E$18)</c:f>
              <c:numCache>
                <c:formatCode>General</c:formatCode>
                <c:ptCount val="5"/>
                <c:pt idx="0">
                  <c:v>0.6499902606010437</c:v>
                </c:pt>
                <c:pt idx="1">
                  <c:v>0.49933338165283203</c:v>
                </c:pt>
                <c:pt idx="2">
                  <c:v>0.67167854309082031</c:v>
                </c:pt>
                <c:pt idx="3">
                  <c:v>0.47320812940597534</c:v>
                </c:pt>
                <c:pt idx="4">
                  <c:v>0.54251402616500854</c:v>
                </c:pt>
              </c:numCache>
            </c:numRef>
          </c:val>
          <c:extLst xmlns:c15="http://schemas.microsoft.com/office/drawing/2012/chart"/>
        </c:ser>
        <c:ser>
          <c:idx val="4"/>
          <c:order val="3"/>
          <c:tx>
            <c:v>Islam</c:v>
          </c:tx>
          <c:spPr>
            <a:solidFill>
              <a:schemeClr val="accent6"/>
            </a:solidFill>
            <a:ln>
              <a:solidFill>
                <a:schemeClr val="accent6"/>
              </a:solidFill>
            </a:ln>
          </c:spPr>
          <c:invertIfNegative val="0"/>
          <c:cat>
            <c:numRef>
              <c:extLst>
                <c:ext xmlns:c15="http://schemas.microsoft.com/office/drawing/2012/chart" uri="{02D57815-91ED-43cb-92C2-25804820EDAC}">
                  <c15:fullRef>
                    <c15:sqref>religionlabcorr!$A$2:$A$18</c15:sqref>
                  </c15:fullRef>
                </c:ext>
              </c:extLst>
              <c:f>(religionlabcorr!$A$4,religionlabcorr!$A$8,religionlabcorr!$A$12,religionlabcorr!$A$15,religionlabcorr!$A$18)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religionlabcorr!$F$2:$F$18</c15:sqref>
                  </c15:fullRef>
                </c:ext>
              </c:extLst>
              <c:f>(religionlabcorr!$F$4,religionlabcorr!$F$8,religionlabcorr!$F$12,religionlabcorr!$F$15,religionlabcorr!$F$18)</c:f>
              <c:numCache>
                <c:formatCode>General</c:formatCode>
                <c:ptCount val="5"/>
                <c:pt idx="1">
                  <c:v>0.85417509078979492</c:v>
                </c:pt>
                <c:pt idx="2">
                  <c:v>0.81148660182952881</c:v>
                </c:pt>
                <c:pt idx="3">
                  <c:v>0.89646828174591064</c:v>
                </c:pt>
                <c:pt idx="4">
                  <c:v>0.96159237623214722</c:v>
                </c:pt>
              </c:numCache>
            </c:numRef>
          </c:val>
        </c:ser>
        <c:dLbls>
          <c:showLegendKey val="0"/>
          <c:showVal val="0"/>
          <c:showCatName val="0"/>
          <c:showSerName val="0"/>
          <c:showPercent val="0"/>
          <c:showBubbleSize val="0"/>
        </c:dLbls>
        <c:gapWidth val="120"/>
        <c:axId val="525757576"/>
        <c:axId val="525764632"/>
        <c:extLst/>
      </c:barChart>
      <c:catAx>
        <c:axId val="52575757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25764632"/>
        <c:crosses val="autoZero"/>
        <c:auto val="1"/>
        <c:lblAlgn val="ctr"/>
        <c:lblOffset val="100"/>
        <c:noMultiLvlLbl val="0"/>
      </c:catAx>
      <c:valAx>
        <c:axId val="525764632"/>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25757576"/>
        <c:crosses val="autoZero"/>
        <c:crossBetween val="between"/>
        <c:majorUnit val="0.1"/>
      </c:valAx>
      <c:spPr>
        <a:noFill/>
        <a:ln w="25400">
          <a:solidFill>
            <a:srgbClr val="000000"/>
          </a:solidFill>
        </a:ln>
      </c:spPr>
    </c:plotArea>
    <c:legend>
      <c:legendPos val="t"/>
      <c:layout>
        <c:manualLayout>
          <c:xMode val="edge"/>
          <c:yMode val="edge"/>
          <c:x val="0.16105979409102308"/>
          <c:y val="7.1184316214666948E-2"/>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a:t>
            </a:r>
            <a:r>
              <a:rPr lang="fr-FR" sz="1800" baseline="0"/>
              <a:t> XXI. </a:t>
            </a:r>
            <a:r>
              <a:rPr lang="fr-FR" sz="1800"/>
              <a:t>L</a:t>
            </a:r>
            <a:r>
              <a:rPr lang="fr-FR" sz="1800" baseline="0"/>
              <a:t>abour vote by ethnic group in Britain 1979-2017</a:t>
            </a:r>
            <a:endParaRPr lang="fr-FR" sz="1800"/>
          </a:p>
        </c:rich>
      </c:tx>
      <c:layout>
        <c:manualLayout>
          <c:xMode val="edge"/>
          <c:yMode val="edge"/>
          <c:x val="0.18788880538009903"/>
          <c:y val="6.5925180621631687E-6"/>
        </c:manualLayout>
      </c:layout>
      <c:overlay val="0"/>
    </c:title>
    <c:autoTitleDeleted val="0"/>
    <c:plotArea>
      <c:layout>
        <c:manualLayout>
          <c:layoutTarget val="inner"/>
          <c:xMode val="edge"/>
          <c:yMode val="edge"/>
          <c:x val="7.757694137756839E-2"/>
          <c:y val="6.0021092626584734E-2"/>
          <c:w val="0.92222803795075603"/>
          <c:h val="0.74729606969303353"/>
        </c:manualLayout>
      </c:layout>
      <c:barChart>
        <c:barDir val="col"/>
        <c:grouping val="clustered"/>
        <c:varyColors val="0"/>
        <c:ser>
          <c:idx val="0"/>
          <c:order val="0"/>
          <c:tx>
            <c:v>Whites</c:v>
          </c:tx>
          <c:spPr>
            <a:solidFill>
              <a:srgbClr val="00B050"/>
            </a:solidFill>
            <a:ln>
              <a:solidFill>
                <a:srgbClr val="00B050"/>
              </a:solidFill>
            </a:ln>
          </c:spPr>
          <c:invertIfNegative val="0"/>
          <c:cat>
            <c:numRef>
              <c:extLst>
                <c:ext xmlns:c15="http://schemas.microsoft.com/office/drawing/2012/chart" uri="{02D57815-91ED-43cb-92C2-25804820EDAC}">
                  <c15:fullRef>
                    <c15:sqref>ethniclabcorr!$A$8:$A$18</c15:sqref>
                  </c15:fullRef>
                </c:ext>
              </c:extLst>
              <c:f>(ethniclabcorr!$A$8,ethniclabcorr!$A$10,ethniclabcorr!$A$12,ethniclabcorr!$A$15,ethniclabcorr!$A$18)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ethniclabcorr!$C$8:$C$18</c15:sqref>
                  </c15:fullRef>
                </c:ext>
              </c:extLst>
              <c:f>(ethniclabcorr!$C$8,ethniclabcorr!$C$10,ethniclabcorr!$C$12,ethniclabcorr!$C$15,ethniclabcorr!$C$18)</c:f>
              <c:numCache>
                <c:formatCode>General</c:formatCode>
                <c:ptCount val="5"/>
                <c:pt idx="0">
                  <c:v>0.45420071482658386</c:v>
                </c:pt>
                <c:pt idx="1">
                  <c:v>0.41135427355766296</c:v>
                </c:pt>
                <c:pt idx="2">
                  <c:v>0.57257705926895142</c:v>
                </c:pt>
                <c:pt idx="3">
                  <c:v>0.40828964114189148</c:v>
                </c:pt>
                <c:pt idx="4">
                  <c:v>0.44168484210968018</c:v>
                </c:pt>
              </c:numCache>
            </c:numRef>
          </c:val>
        </c:ser>
        <c:ser>
          <c:idx val="5"/>
          <c:order val="1"/>
          <c:tx>
            <c:v>Africans-Caribbeans</c:v>
          </c:tx>
          <c:spPr>
            <a:solidFill>
              <a:schemeClr val="accent3"/>
            </a:solidFill>
            <a:ln>
              <a:solidFill>
                <a:schemeClr val="accent3"/>
              </a:solidFill>
            </a:ln>
          </c:spPr>
          <c:invertIfNegative val="0"/>
          <c:cat>
            <c:numRef>
              <c:extLst>
                <c:ext xmlns:c15="http://schemas.microsoft.com/office/drawing/2012/chart" uri="{02D57815-91ED-43cb-92C2-25804820EDAC}">
                  <c15:fullRef>
                    <c15:sqref>ethniclabcorr!$A$8:$A$18</c15:sqref>
                  </c15:fullRef>
                </c:ext>
              </c:extLst>
              <c:f>(ethniclabcorr!$A$8,ethniclabcorr!$A$10,ethniclabcorr!$A$12,ethniclabcorr!$A$15,ethniclabcorr!$A$18)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ethniclabcorr!$D$8:$D$18</c15:sqref>
                  </c15:fullRef>
                </c:ext>
              </c:extLst>
              <c:f>(ethniclabcorr!$D$8,ethniclabcorr!$D$10,ethniclabcorr!$D$12,ethniclabcorr!$D$15,ethniclabcorr!$D$18)</c:f>
              <c:numCache>
                <c:formatCode>General</c:formatCode>
                <c:ptCount val="5"/>
                <c:pt idx="0">
                  <c:v>0.86746585369110107</c:v>
                </c:pt>
                <c:pt idx="1">
                  <c:v>0.79167260726292932</c:v>
                </c:pt>
                <c:pt idx="2">
                  <c:v>0.87049752473831177</c:v>
                </c:pt>
                <c:pt idx="3">
                  <c:v>0.85323202610015869</c:v>
                </c:pt>
                <c:pt idx="4">
                  <c:v>0.81231796741485596</c:v>
                </c:pt>
              </c:numCache>
            </c:numRef>
          </c:val>
        </c:ser>
        <c:ser>
          <c:idx val="2"/>
          <c:order val="2"/>
          <c:tx>
            <c:v>Indians-Pakistanis</c:v>
          </c:tx>
          <c:spPr>
            <a:solidFill>
              <a:schemeClr val="accent6"/>
            </a:solidFill>
            <a:ln>
              <a:solidFill>
                <a:schemeClr val="accent6"/>
              </a:solidFill>
            </a:ln>
          </c:spPr>
          <c:invertIfNegative val="0"/>
          <c:cat>
            <c:numRef>
              <c:extLst>
                <c:ext xmlns:c15="http://schemas.microsoft.com/office/drawing/2012/chart" uri="{02D57815-91ED-43cb-92C2-25804820EDAC}">
                  <c15:fullRef>
                    <c15:sqref>ethniclabcorr!$A$8:$A$18</c15:sqref>
                  </c15:fullRef>
                </c:ext>
              </c:extLst>
              <c:f>(ethniclabcorr!$A$8,ethniclabcorr!$A$10,ethniclabcorr!$A$12,ethniclabcorr!$A$15,ethniclabcorr!$A$18)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ethniclabcorr!$E$8:$E$18</c15:sqref>
                  </c15:fullRef>
                </c:ext>
              </c:extLst>
              <c:f>(ethniclabcorr!$E$8,ethniclabcorr!$E$10,ethniclabcorr!$E$12,ethniclabcorr!$E$15,ethniclabcorr!$E$18)</c:f>
              <c:numCache>
                <c:formatCode>General</c:formatCode>
                <c:ptCount val="5"/>
                <c:pt idx="0">
                  <c:v>0.94833135604858398</c:v>
                </c:pt>
                <c:pt idx="1">
                  <c:v>0.77166664600372314</c:v>
                </c:pt>
                <c:pt idx="2">
                  <c:v>0.81659233570098877</c:v>
                </c:pt>
                <c:pt idx="3">
                  <c:v>0.83841234445571899</c:v>
                </c:pt>
                <c:pt idx="4">
                  <c:v>0.82278215885162354</c:v>
                </c:pt>
              </c:numCache>
            </c:numRef>
          </c:val>
          <c:extLst xmlns:c15="http://schemas.microsoft.com/office/drawing/2012/chart"/>
        </c:ser>
        <c:ser>
          <c:idx val="4"/>
          <c:order val="3"/>
          <c:tx>
            <c:v>Other</c:v>
          </c:tx>
          <c:spPr>
            <a:solidFill>
              <a:schemeClr val="accent2"/>
            </a:solidFill>
            <a:ln>
              <a:solidFill>
                <a:schemeClr val="accent2"/>
              </a:solidFill>
            </a:ln>
          </c:spPr>
          <c:invertIfNegative val="0"/>
          <c:cat>
            <c:numRef>
              <c:extLst>
                <c:ext xmlns:c15="http://schemas.microsoft.com/office/drawing/2012/chart" uri="{02D57815-91ED-43cb-92C2-25804820EDAC}">
                  <c15:fullRef>
                    <c15:sqref>ethniclabcorr!$A$8:$A$18</c15:sqref>
                  </c15:fullRef>
                </c:ext>
              </c:extLst>
              <c:f>(ethniclabcorr!$A$8,ethniclabcorr!$A$10,ethniclabcorr!$A$12,ethniclabcorr!$A$15,ethniclabcorr!$A$18)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ethniclabcorr!$F$8:$F$18</c15:sqref>
                  </c15:fullRef>
                </c:ext>
              </c:extLst>
              <c:f>(ethniclabcorr!$F$8,ethniclabcorr!$F$10,ethniclabcorr!$F$12,ethniclabcorr!$F$15,ethniclabcorr!$F$18)</c:f>
              <c:numCache>
                <c:formatCode>General</c:formatCode>
                <c:ptCount val="5"/>
                <c:pt idx="2">
                  <c:v>0.72328025102615356</c:v>
                </c:pt>
                <c:pt idx="3">
                  <c:v>0.63228583335876465</c:v>
                </c:pt>
                <c:pt idx="4">
                  <c:v>0.68595618009567261</c:v>
                </c:pt>
              </c:numCache>
            </c:numRef>
          </c:val>
        </c:ser>
        <c:dLbls>
          <c:showLegendKey val="0"/>
          <c:showVal val="0"/>
          <c:showCatName val="0"/>
          <c:showSerName val="0"/>
          <c:showPercent val="0"/>
          <c:showBubbleSize val="0"/>
        </c:dLbls>
        <c:gapWidth val="150"/>
        <c:axId val="525763848"/>
        <c:axId val="525763456"/>
        <c:extLst/>
      </c:barChart>
      <c:catAx>
        <c:axId val="52576384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25763456"/>
        <c:crosses val="autoZero"/>
        <c:auto val="1"/>
        <c:lblAlgn val="ctr"/>
        <c:lblOffset val="100"/>
        <c:noMultiLvlLbl val="0"/>
      </c:catAx>
      <c:valAx>
        <c:axId val="525763456"/>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25763848"/>
        <c:crosses val="autoZero"/>
        <c:crossBetween val="between"/>
        <c:majorUnit val="0.1"/>
      </c:valAx>
      <c:spPr>
        <a:ln w="25400">
          <a:solidFill>
            <a:schemeClr val="tx1"/>
          </a:solidFill>
        </a:ln>
      </c:spPr>
    </c:plotArea>
    <c:legend>
      <c:legendPos val="t"/>
      <c:layout>
        <c:manualLayout>
          <c:xMode val="edge"/>
          <c:yMode val="edge"/>
          <c:x val="0.20523889817923169"/>
          <c:y val="7.3448697935935822E-2"/>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a:t>Figure III. L</a:t>
            </a:r>
            <a:r>
              <a:rPr lang="fr-FR" sz="1600" baseline="0"/>
              <a:t>eft vote by education in France: election par election</a:t>
            </a:r>
            <a:endParaRPr lang="fr-FR" sz="1600"/>
          </a:p>
        </c:rich>
      </c:tx>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Primary</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DataFR4!$A$6:$A$23</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DataFR4!$O$6:$O$23</c:f>
              <c:numCache>
                <c:formatCode>0%</c:formatCode>
                <c:ptCount val="18"/>
                <c:pt idx="0">
                  <c:v>0.56814226508140564</c:v>
                </c:pt>
                <c:pt idx="1">
                  <c:v>0.47113782167434692</c:v>
                </c:pt>
                <c:pt idx="2">
                  <c:v>0.47646182775497437</c:v>
                </c:pt>
                <c:pt idx="3">
                  <c:v>0.45961373954844076</c:v>
                </c:pt>
                <c:pt idx="4">
                  <c:v>0.45728887572800914</c:v>
                </c:pt>
                <c:pt idx="5">
                  <c:v>0.48371654748916626</c:v>
                </c:pt>
                <c:pt idx="6">
                  <c:v>0.47861975431442261</c:v>
                </c:pt>
                <c:pt idx="7">
                  <c:v>0.49186849594116211</c:v>
                </c:pt>
                <c:pt idx="8">
                  <c:v>0.51</c:v>
                </c:pt>
                <c:pt idx="9">
                  <c:v>0.47895285487174988</c:v>
                </c:pt>
                <c:pt idx="10">
                  <c:v>0.53681939840316772</c:v>
                </c:pt>
                <c:pt idx="11">
                  <c:v>0.41974303126335144</c:v>
                </c:pt>
                <c:pt idx="12">
                  <c:v>0.44475610554218292</c:v>
                </c:pt>
                <c:pt idx="13">
                  <c:v>0.45239844918251038</c:v>
                </c:pt>
                <c:pt idx="14">
                  <c:v>0.3839411735534668</c:v>
                </c:pt>
                <c:pt idx="15">
                  <c:v>0.39146226644515991</c:v>
                </c:pt>
                <c:pt idx="16">
                  <c:v>0.46591855585575104</c:v>
                </c:pt>
                <c:pt idx="17">
                  <c:v>0.42000000000000004</c:v>
                </c:pt>
              </c:numCache>
            </c:numRef>
          </c:val>
          <c:extLst/>
        </c:ser>
        <c:ser>
          <c:idx val="1"/>
          <c:order val="1"/>
          <c:tx>
            <c:v>Secondary</c:v>
          </c:tx>
          <c:spPr>
            <a:solidFill>
              <a:schemeClr val="accent3"/>
            </a:solidFill>
            <a:ln>
              <a:solidFill>
                <a:schemeClr val="bg1"/>
              </a:solidFill>
            </a:ln>
          </c:spPr>
          <c:invertIfNegative val="0"/>
          <c:dPt>
            <c:idx val="1"/>
            <c:invertIfNegative val="0"/>
            <c:bubble3D val="0"/>
          </c:dPt>
          <c:dPt>
            <c:idx val="2"/>
            <c:invertIfNegative val="0"/>
            <c:bubble3D val="0"/>
          </c:dPt>
          <c:cat>
            <c:numRef>
              <c:f>DataFR4!$A$6:$A$23</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DataFR4!$P$6:$P$23</c:f>
              <c:numCache>
                <c:formatCode>0%</c:formatCode>
                <c:ptCount val="18"/>
                <c:pt idx="0">
                  <c:v>0.54041137287639252</c:v>
                </c:pt>
                <c:pt idx="1">
                  <c:v>0.3474394178152479</c:v>
                </c:pt>
                <c:pt idx="2">
                  <c:v>0.36663396179735558</c:v>
                </c:pt>
                <c:pt idx="3">
                  <c:v>0.42735108104129976</c:v>
                </c:pt>
                <c:pt idx="4">
                  <c:v>0.4111886064052489</c:v>
                </c:pt>
                <c:pt idx="5">
                  <c:v>0.47207978624736791</c:v>
                </c:pt>
                <c:pt idx="6">
                  <c:v>0.50527119043396906</c:v>
                </c:pt>
                <c:pt idx="7">
                  <c:v>0.5280148327482812</c:v>
                </c:pt>
                <c:pt idx="8">
                  <c:v>0.54</c:v>
                </c:pt>
                <c:pt idx="9">
                  <c:v>0.46988608056041858</c:v>
                </c:pt>
                <c:pt idx="10">
                  <c:v>0.5529327496269506</c:v>
                </c:pt>
                <c:pt idx="11">
                  <c:v>0.41539330405363428</c:v>
                </c:pt>
                <c:pt idx="12">
                  <c:v>0.48147356432635036</c:v>
                </c:pt>
                <c:pt idx="13">
                  <c:v>0.49479390434964382</c:v>
                </c:pt>
                <c:pt idx="14">
                  <c:v>0.43088468997622886</c:v>
                </c:pt>
                <c:pt idx="15">
                  <c:v>0.48819399153632759</c:v>
                </c:pt>
                <c:pt idx="16">
                  <c:v>0.4960988315114303</c:v>
                </c:pt>
                <c:pt idx="17">
                  <c:v>0.54</c:v>
                </c:pt>
              </c:numCache>
            </c:numRef>
          </c:val>
        </c:ser>
        <c:ser>
          <c:idx val="2"/>
          <c:order val="2"/>
          <c:tx>
            <c:v>Higher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DataFR4!$A$6:$A$23</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DataFR4!$Q$6:$Q$23</c:f>
              <c:numCache>
                <c:formatCode>0%</c:formatCode>
                <c:ptCount val="18"/>
                <c:pt idx="0">
                  <c:v>0.39039555191993713</c:v>
                </c:pt>
                <c:pt idx="1">
                  <c:v>0.26601919531822205</c:v>
                </c:pt>
                <c:pt idx="2">
                  <c:v>0.30611094832420349</c:v>
                </c:pt>
                <c:pt idx="3">
                  <c:v>0.3826875916249427</c:v>
                </c:pt>
                <c:pt idx="4">
                  <c:v>0.39407391504083439</c:v>
                </c:pt>
                <c:pt idx="5">
                  <c:v>0.43886524411849986</c:v>
                </c:pt>
                <c:pt idx="6">
                  <c:v>0.49347637106184894</c:v>
                </c:pt>
                <c:pt idx="7">
                  <c:v>0.49796907084828435</c:v>
                </c:pt>
                <c:pt idx="8">
                  <c:v>0.5</c:v>
                </c:pt>
                <c:pt idx="9">
                  <c:v>0.45735579265471693</c:v>
                </c:pt>
                <c:pt idx="10">
                  <c:v>0.51102843663727859</c:v>
                </c:pt>
                <c:pt idx="11">
                  <c:v>0.46746021459819237</c:v>
                </c:pt>
                <c:pt idx="12">
                  <c:v>0.48957948689923264</c:v>
                </c:pt>
                <c:pt idx="13">
                  <c:v>0.49396097422199203</c:v>
                </c:pt>
                <c:pt idx="14">
                  <c:v>0.51565243152535822</c:v>
                </c:pt>
                <c:pt idx="15">
                  <c:v>0.55780470687486516</c:v>
                </c:pt>
                <c:pt idx="16">
                  <c:v>0.56618878030107123</c:v>
                </c:pt>
                <c:pt idx="17">
                  <c:v>0.6100000000000001</c:v>
                </c:pt>
              </c:numCache>
            </c:numRef>
          </c:val>
        </c:ser>
        <c:dLbls>
          <c:showLegendKey val="0"/>
          <c:showVal val="0"/>
          <c:showCatName val="0"/>
          <c:showSerName val="0"/>
          <c:showPercent val="0"/>
          <c:showBubbleSize val="0"/>
        </c:dLbls>
        <c:gapWidth val="150"/>
        <c:axId val="572384208"/>
        <c:axId val="572383816"/>
        <c:extLst>
          <c:ext xmlns:c15="http://schemas.microsoft.com/office/drawing/2012/chart" uri="{02D57815-91ED-43cb-92C2-25804820EDAC}">
            <c15:filteredBarSeries>
              <c15:ser>
                <c:idx val="4"/>
                <c:order val="3"/>
                <c:tx>
                  <c:v>Vote supérieur court</c:v>
                </c:tx>
                <c:invertIfNegative val="0"/>
                <c:cat>
                  <c:numRef>
                    <c:extLst>
                      <c:ext uri="{02D57815-91ED-43cb-92C2-25804820EDAC}">
                        <c15:formulaRef>
                          <c15:sqref>DataFR4!$A$6:$A$23</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c:ext uri="{02D57815-91ED-43cb-92C2-25804820EDAC}">
                        <c15:formulaRef>
                          <c15:sqref>DataFR4!$S$6:$S$23</c15:sqref>
                        </c15:formulaRef>
                      </c:ext>
                    </c:extLst>
                    <c:numCache>
                      <c:formatCode>0%</c:formatCode>
                      <c:ptCount val="18"/>
                      <c:pt idx="5">
                        <c:v>0.46556830406188965</c:v>
                      </c:pt>
                      <c:pt idx="6">
                        <c:v>0.51133197546005249</c:v>
                      </c:pt>
                      <c:pt idx="7">
                        <c:v>0.52825337648391724</c:v>
                      </c:pt>
                      <c:pt idx="8">
                        <c:v>0.5</c:v>
                      </c:pt>
                      <c:pt idx="9">
                        <c:v>0.47245615720748901</c:v>
                      </c:pt>
                      <c:pt idx="10">
                        <c:v>0.52582246065139771</c:v>
                      </c:pt>
                      <c:pt idx="11">
                        <c:v>0.43564584851264954</c:v>
                      </c:pt>
                      <c:pt idx="12">
                        <c:v>0.46413028240203857</c:v>
                      </c:pt>
                      <c:pt idx="13">
                        <c:v>0.50014394521713257</c:v>
                      </c:pt>
                      <c:pt idx="14">
                        <c:v>0.49986359477043152</c:v>
                      </c:pt>
                      <c:pt idx="15">
                        <c:v>0.55540800094604492</c:v>
                      </c:pt>
                      <c:pt idx="16">
                        <c:v>0.53070785105228424</c:v>
                      </c:pt>
                    </c:numCache>
                  </c:numRef>
                </c:val>
              </c15:ser>
            </c15:filteredBarSeries>
            <c15:filteredBarSeries>
              <c15:ser>
                <c:idx val="3"/>
                <c:order val="4"/>
                <c:tx>
                  <c:v>Vote supérieur long</c:v>
                </c:tx>
                <c:invertIfNegative val="0"/>
                <c:cat>
                  <c:numRef>
                    <c:extLst xmlns:c15="http://schemas.microsoft.com/office/drawing/2012/chart">
                      <c:ext xmlns:c15="http://schemas.microsoft.com/office/drawing/2012/chart" uri="{02D57815-91ED-43cb-92C2-25804820EDAC}">
                        <c15:formulaRef>
                          <c15:sqref>DataFR4!$A$6:$A$23</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xmlns:c15="http://schemas.microsoft.com/office/drawing/2012/chart">
                      <c:ext xmlns:c15="http://schemas.microsoft.com/office/drawing/2012/chart" uri="{02D57815-91ED-43cb-92C2-25804820EDAC}">
                        <c15:formulaRef>
                          <c15:sqref>DataFR4!$T$6:$T$23</c15:sqref>
                        </c15:formulaRef>
                      </c:ext>
                    </c:extLst>
                    <c:numCache>
                      <c:formatCode>0%</c:formatCode>
                      <c:ptCount val="18"/>
                      <c:pt idx="5">
                        <c:v>0.34750404953956604</c:v>
                      </c:pt>
                      <c:pt idx="6">
                        <c:v>0.431844562292099</c:v>
                      </c:pt>
                      <c:pt idx="7">
                        <c:v>0.39485627412796021</c:v>
                      </c:pt>
                      <c:pt idx="9">
                        <c:v>0.4406125545501709</c:v>
                      </c:pt>
                      <c:pt idx="10">
                        <c:v>0.49470555782318115</c:v>
                      </c:pt>
                      <c:pt idx="11">
                        <c:v>0.49653869867324829</c:v>
                      </c:pt>
                      <c:pt idx="12">
                        <c:v>0.52337133884429932</c:v>
                      </c:pt>
                      <c:pt idx="13">
                        <c:v>0.48849004507064819</c:v>
                      </c:pt>
                      <c:pt idx="14">
                        <c:v>0.52884304523468018</c:v>
                      </c:pt>
                      <c:pt idx="15">
                        <c:v>0.5600467324256897</c:v>
                      </c:pt>
                      <c:pt idx="16">
                        <c:v>0.59128746390342712</c:v>
                      </c:pt>
                    </c:numCache>
                  </c:numRef>
                </c:val>
              </c15:ser>
            </c15:filteredBarSeries>
          </c:ext>
        </c:extLst>
      </c:barChart>
      <c:catAx>
        <c:axId val="57238420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72383816"/>
        <c:crosses val="autoZero"/>
        <c:auto val="1"/>
        <c:lblAlgn val="ctr"/>
        <c:lblOffset val="100"/>
        <c:noMultiLvlLbl val="0"/>
      </c:catAx>
      <c:valAx>
        <c:axId val="572383816"/>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72384208"/>
        <c:crosses val="autoZero"/>
        <c:crossBetween val="between"/>
      </c:valAx>
      <c:spPr>
        <a:ln w="25400">
          <a:solidFill>
            <a:schemeClr val="tx1"/>
          </a:solidFill>
        </a:ln>
      </c:spPr>
    </c:plotArea>
    <c:legend>
      <c:legendPos val="t"/>
      <c:layout>
        <c:manualLayout>
          <c:xMode val="edge"/>
          <c:yMode val="edge"/>
          <c:x val="0.2957862116929571"/>
          <c:y val="8.4754835868472073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Figure IV. Left-wing vote in France, 1956-2017: </a:t>
            </a:r>
          </a:p>
          <a:p>
            <a:pPr>
              <a:defRPr sz="1800" b="1" i="0" u="none" strike="noStrike" baseline="0">
                <a:solidFill>
                  <a:srgbClr val="000000"/>
                </a:solidFill>
                <a:latin typeface="Arial"/>
                <a:ea typeface="Arial"/>
                <a:cs typeface="Arial"/>
              </a:defRPr>
            </a:pPr>
            <a:r>
              <a:rPr lang="fr-FR" sz="1600" b="1" baseline="0">
                <a:latin typeface="Arial"/>
                <a:cs typeface="Arial"/>
              </a:rPr>
              <a:t>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4474916639059363"/>
          <c:y val="2.239574649499376E-3"/>
        </c:manualLayout>
      </c:layout>
      <c:overlay val="0"/>
      <c:spPr>
        <a:noFill/>
        <a:ln w="25400">
          <a:noFill/>
        </a:ln>
      </c:spPr>
    </c:title>
    <c:autoTitleDeleted val="0"/>
    <c:plotArea>
      <c:layout>
        <c:manualLayout>
          <c:layoutTarget val="inner"/>
          <c:xMode val="edge"/>
          <c:yMode val="edge"/>
          <c:x val="7.7922996893753399E-2"/>
          <c:y val="9.9475649953393475E-2"/>
          <c:w val="0.881790953490451"/>
          <c:h val="0.71501330092034798"/>
        </c:manualLayout>
      </c:layout>
      <c:lineChart>
        <c:grouping val="standard"/>
        <c:varyColors val="0"/>
        <c:ser>
          <c:idx val="6"/>
          <c:order val="0"/>
          <c:tx>
            <c:v>Difference between (% univ.graduates voting left) and (% non-univ.graduates voting left)</c:v>
          </c:tx>
          <c:spPr>
            <a:ln w="38100">
              <a:solidFill>
                <a:schemeClr val="accent2"/>
              </a:solidFill>
            </a:ln>
          </c:spPr>
          <c:marker>
            <c:symbol val="triangle"/>
            <c:size val="9"/>
            <c:spPr>
              <a:solidFill>
                <a:schemeClr val="accent2"/>
              </a:solidFill>
              <a:ln w="12700">
                <a:solidFill>
                  <a:schemeClr val="accent2"/>
                </a:solidFill>
              </a:ln>
            </c:spPr>
          </c:marker>
          <c:cat>
            <c:numRef>
              <c:f>DataFR3!$A$6:$A$71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DataFR3!$R$6:$R$71</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After controlling for age, sex</c:v>
          </c:tx>
          <c:spPr>
            <a:ln>
              <a:solidFill>
                <a:schemeClr val="accent1"/>
              </a:solidFill>
            </a:ln>
          </c:spPr>
          <c:marker>
            <c:spPr>
              <a:solidFill>
                <a:schemeClr val="accent1"/>
              </a:solidFill>
              <a:ln>
                <a:solidFill>
                  <a:schemeClr val="accent1"/>
                </a:solidFill>
              </a:ln>
            </c:spPr>
          </c:marker>
          <c:val>
            <c:numRef>
              <c:f>DataFR5!$AF$6:$AF$71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After controlling for age, sex, income, wealth</c:v>
          </c:tx>
          <c:val>
            <c:numRef>
              <c:f>DataFR5!$AG$6:$AG$71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3"/>
          <c:order val="3"/>
          <c:tx>
            <c:v>After controlling for age, sex, income, wealth, father's occupation</c:v>
          </c:tx>
          <c:spPr>
            <a:ln>
              <a:solidFill>
                <a:srgbClr val="FFFF00"/>
              </a:solidFill>
            </a:ln>
          </c:spPr>
          <c:marker>
            <c:symbol val="circle"/>
            <c:size val="7"/>
            <c:spPr>
              <a:solidFill>
                <a:srgbClr val="FFFF00"/>
              </a:solidFill>
              <a:ln>
                <a:solidFill>
                  <a:srgbClr val="FFFF00"/>
                </a:solidFill>
              </a:ln>
            </c:spPr>
          </c:marker>
          <c:val>
            <c:numRef>
              <c:f>DataFR5!$AH$6:$AH$71</c:f>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val>
            <c:numRef>
              <c:f>DataFR3!$CT$6:$CT$71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572383032"/>
        <c:axId val="572382640"/>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val>
                  <c:numRef>
                    <c:extLst>
                      <c:ext uri="{02D57815-91ED-43cb-92C2-25804820EDAC}">
                        <c15:formulaRef>
                          <c15:sqref>DataFR5!$AJ$6:$AJ$71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57238303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72382640"/>
        <c:crossesAt val="0"/>
        <c:auto val="1"/>
        <c:lblAlgn val="ctr"/>
        <c:lblOffset val="100"/>
        <c:tickLblSkip val="5"/>
        <c:tickMarkSkip val="5"/>
        <c:noMultiLvlLbl val="0"/>
      </c:catAx>
      <c:valAx>
        <c:axId val="572382640"/>
        <c:scaling>
          <c:orientation val="minMax"/>
          <c:max val="0.16000000000000003"/>
          <c:min val="-0.32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2383032"/>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1093515351483008"/>
          <c:y val="0.49036597304701618"/>
          <c:w val="0.74093083995282905"/>
          <c:h val="0.2977571363359816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1" baseline="0">
                <a:latin typeface="Arial"/>
                <a:cs typeface="Arial"/>
              </a:rPr>
              <a:t>Figure V. Left-wing vote by income decile in France, 1958-2012 </a:t>
            </a:r>
          </a:p>
        </c:rich>
      </c:tx>
      <c:layout>
        <c:manualLayout>
          <c:xMode val="edge"/>
          <c:yMode val="edge"/>
          <c:x val="0.1391970929859048"/>
          <c:y val="2.2285658785274457E-3"/>
        </c:manualLayout>
      </c:layout>
      <c:overlay val="0"/>
      <c:spPr>
        <a:noFill/>
        <a:ln w="25400">
          <a:noFill/>
        </a:ln>
      </c:spPr>
    </c:title>
    <c:autoTitleDeleted val="0"/>
    <c:plotArea>
      <c:layout>
        <c:manualLayout>
          <c:layoutTarget val="inner"/>
          <c:xMode val="edge"/>
          <c:yMode val="edge"/>
          <c:x val="0.12654361651776819"/>
          <c:y val="6.1096725725171705E-2"/>
          <c:w val="0.83423173709101317"/>
          <c:h val="0.744218376956995"/>
        </c:manualLayout>
      </c:layout>
      <c:lineChart>
        <c:grouping val="standard"/>
        <c:varyColors val="0"/>
        <c:ser>
          <c:idx val="18"/>
          <c:order val="0"/>
          <c:tx>
            <c:v>1958</c:v>
          </c:tx>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DataFR6!$B$6:$B$17</c:f>
              <c:numCache>
                <c:formatCode>0%</c:formatCode>
                <c:ptCount val="12"/>
                <c:pt idx="0">
                  <c:v>0.38275879621505737</c:v>
                </c:pt>
                <c:pt idx="1">
                  <c:v>0.4386131763458252</c:v>
                </c:pt>
                <c:pt idx="2">
                  <c:v>0.47816941142082214</c:v>
                </c:pt>
                <c:pt idx="3">
                  <c:v>0.49366763234138489</c:v>
                </c:pt>
                <c:pt idx="4">
                  <c:v>0.5098799467086792</c:v>
                </c:pt>
                <c:pt idx="5">
                  <c:v>0.50305485725402832</c:v>
                </c:pt>
                <c:pt idx="6">
                  <c:v>0.40844637155532837</c:v>
                </c:pt>
                <c:pt idx="7">
                  <c:v>0.42078328132629395</c:v>
                </c:pt>
                <c:pt idx="8">
                  <c:v>0.39125290513038635</c:v>
                </c:pt>
                <c:pt idx="9">
                  <c:v>0.37298914790153503</c:v>
                </c:pt>
                <c:pt idx="10">
                  <c:v>0.3120015561580658</c:v>
                </c:pt>
                <c:pt idx="11">
                  <c:v>0.2037077397108078</c:v>
                </c:pt>
              </c:numCache>
            </c:numRef>
          </c:val>
          <c:smooth val="1"/>
        </c:ser>
        <c:ser>
          <c:idx val="19"/>
          <c:order val="1"/>
          <c:tx>
            <c:v>1962</c:v>
          </c:tx>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DataFR6!$C$6:$C$17</c:f>
              <c:numCache>
                <c:formatCode>0%</c:formatCode>
                <c:ptCount val="12"/>
                <c:pt idx="0">
                  <c:v>0.38158389925956726</c:v>
                </c:pt>
                <c:pt idx="1">
                  <c:v>0.47305390238761902</c:v>
                </c:pt>
                <c:pt idx="2">
                  <c:v>0.49969068169593811</c:v>
                </c:pt>
                <c:pt idx="3">
                  <c:v>0.49639788269996643</c:v>
                </c:pt>
                <c:pt idx="4">
                  <c:v>0.49323740601539612</c:v>
                </c:pt>
                <c:pt idx="5">
                  <c:v>0.4885314404964447</c:v>
                </c:pt>
                <c:pt idx="6">
                  <c:v>0.42304354906082153</c:v>
                </c:pt>
                <c:pt idx="7">
                  <c:v>0.44007688760757446</c:v>
                </c:pt>
                <c:pt idx="8">
                  <c:v>0.42501506209373474</c:v>
                </c:pt>
                <c:pt idx="9">
                  <c:v>0.32474789023399353</c:v>
                </c:pt>
                <c:pt idx="10">
                  <c:v>0.23497229814529419</c:v>
                </c:pt>
                <c:pt idx="11">
                  <c:v>0.14576326310634613</c:v>
                </c:pt>
              </c:numCache>
            </c:numRef>
          </c:val>
          <c:smooth val="1"/>
        </c:ser>
        <c:ser>
          <c:idx val="14"/>
          <c:order val="2"/>
          <c:tx>
            <c:v>1974</c:v>
          </c:tx>
          <c:spPr>
            <a:ln>
              <a:solidFill>
                <a:schemeClr val="accent4"/>
              </a:solidFill>
            </a:ln>
          </c:spPr>
          <c:marker>
            <c:spPr>
              <a:solidFill>
                <a:schemeClr val="accent4"/>
              </a:solidFill>
              <a:ln>
                <a:solidFill>
                  <a:schemeClr val="accent4"/>
                </a:solidFill>
              </a:ln>
            </c:spPr>
          </c:marker>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DataFR6!$F$6:$F$17</c:f>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1"/>
        </c:ser>
        <c:ser>
          <c:idx val="0"/>
          <c:order val="3"/>
          <c:tx>
            <c:v>1978</c:v>
          </c:tx>
          <c:spPr>
            <a:ln w="38100">
              <a:solidFill>
                <a:srgbClr val="FFFF00"/>
              </a:solidFill>
            </a:ln>
          </c:spPr>
          <c:marker>
            <c:symbol val="triangle"/>
            <c:size val="10"/>
            <c:spPr>
              <a:solidFill>
                <a:srgbClr val="FFFF00"/>
              </a:solidFill>
              <a:ln>
                <a:solidFill>
                  <a:srgbClr val="FFFF00"/>
                </a:solidFill>
              </a:ln>
            </c:spPr>
          </c:marker>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DataFR6!$E$6:$E$17</c:f>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numRef>
          </c:val>
          <c:smooth val="1"/>
        </c:ser>
        <c:ser>
          <c:idx val="17"/>
          <c:order val="4"/>
          <c:tx>
            <c:v>1986</c:v>
          </c:tx>
          <c:spPr>
            <a:ln>
              <a:solidFill>
                <a:schemeClr val="tx2"/>
              </a:solidFill>
            </a:ln>
          </c:spPr>
          <c:marker>
            <c:symbol val="circle"/>
            <c:size val="8"/>
            <c:spPr>
              <a:solidFill>
                <a:schemeClr val="tx2"/>
              </a:solidFill>
              <a:ln>
                <a:solidFill>
                  <a:schemeClr val="tx2"/>
                </a:solidFill>
              </a:ln>
            </c:spPr>
          </c:marker>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DataFR6!$I$6:$I$17</c:f>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numRef>
          </c:val>
          <c:smooth val="1"/>
        </c:ser>
        <c:ser>
          <c:idx val="2"/>
          <c:order val="5"/>
          <c:tx>
            <c:v>1988</c:v>
          </c:tx>
          <c:spPr>
            <a:ln>
              <a:solidFill>
                <a:schemeClr val="accent2"/>
              </a:solidFill>
            </a:ln>
          </c:spPr>
          <c:marker>
            <c:symbol val="x"/>
            <c:size val="7"/>
            <c:spPr>
              <a:solidFill>
                <a:schemeClr val="accent2"/>
              </a:solidFill>
              <a:ln>
                <a:solidFill>
                  <a:schemeClr val="accent2"/>
                </a:solidFill>
              </a:ln>
            </c:spPr>
          </c:marker>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DataFR6!$H$6:$H$17</c:f>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numRef>
          </c:val>
          <c:smooth val="1"/>
        </c:ser>
        <c:ser>
          <c:idx val="11"/>
          <c:order val="6"/>
          <c:tx>
            <c:v>1995</c:v>
          </c:tx>
          <c:spPr>
            <a:ln>
              <a:solidFill>
                <a:schemeClr val="accent5"/>
              </a:solidFill>
            </a:ln>
          </c:spPr>
          <c:marker>
            <c:symbol val="x"/>
            <c:size val="7"/>
            <c:spPr>
              <a:solidFill>
                <a:schemeClr val="accent5"/>
              </a:solidFill>
              <a:ln>
                <a:solidFill>
                  <a:schemeClr val="accent5"/>
                </a:solidFill>
              </a:ln>
            </c:spPr>
          </c:marker>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DataFR6!$J$6:$J$17</c:f>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numRef>
          </c:val>
          <c:smooth val="0"/>
        </c:ser>
        <c:ser>
          <c:idx val="7"/>
          <c:order val="7"/>
          <c:tx>
            <c:v>2007</c:v>
          </c:tx>
          <c:spPr>
            <a:ln>
              <a:solidFill>
                <a:schemeClr val="accent6"/>
              </a:solidFill>
            </a:ln>
          </c:spPr>
          <c:marker>
            <c:symbol val="circle"/>
            <c:size val="10"/>
            <c:spPr>
              <a:solidFill>
                <a:schemeClr val="accent6"/>
              </a:solidFill>
              <a:ln>
                <a:solidFill>
                  <a:schemeClr val="accent6"/>
                </a:solidFill>
              </a:ln>
            </c:spPr>
          </c:marker>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DataFR6!$N$6:$N$17</c:f>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numRef>
          </c:val>
          <c:smooth val="1"/>
        </c:ser>
        <c:ser>
          <c:idx val="4"/>
          <c:order val="8"/>
          <c:tx>
            <c:v>2012</c:v>
          </c:tx>
          <c:spPr>
            <a:ln w="41275">
              <a:solidFill>
                <a:schemeClr val="accent3"/>
              </a:solidFill>
            </a:ln>
          </c:spPr>
          <c:marker>
            <c:symbol val="triangle"/>
            <c:size val="10"/>
            <c:spPr>
              <a:solidFill>
                <a:schemeClr val="accent3"/>
              </a:solidFill>
              <a:ln>
                <a:solidFill>
                  <a:schemeClr val="accent3"/>
                </a:solidFill>
              </a:ln>
            </c:spPr>
          </c:marker>
          <c:cat>
            <c:strRef>
              <c:f>DataFR6!$A$6:$A$17</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DataFR6!$P$6:$P$17</c:f>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numRef>
          </c:val>
          <c:smooth val="1"/>
        </c:ser>
        <c:dLbls>
          <c:showLegendKey val="0"/>
          <c:showVal val="0"/>
          <c:showCatName val="0"/>
          <c:showSerName val="0"/>
          <c:showPercent val="0"/>
          <c:showBubbleSize val="0"/>
        </c:dLbls>
        <c:marker val="1"/>
        <c:smooth val="0"/>
        <c:axId val="572381856"/>
        <c:axId val="572381464"/>
        <c:extLst/>
      </c:lineChart>
      <c:catAx>
        <c:axId val="57238185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72381464"/>
        <c:crossesAt val="0"/>
        <c:auto val="1"/>
        <c:lblAlgn val="ctr"/>
        <c:lblOffset val="100"/>
        <c:tickLblSkip val="1"/>
        <c:tickMarkSkip val="1"/>
        <c:noMultiLvlLbl val="0"/>
      </c:catAx>
      <c:valAx>
        <c:axId val="572381464"/>
        <c:scaling>
          <c:orientation val="minMax"/>
          <c:max val="0.8"/>
          <c:min val="0.1"/>
        </c:scaling>
        <c:delete val="0"/>
        <c:axPos val="l"/>
        <c:majorGridlines>
          <c:spPr>
            <a:ln w="3175">
              <a:solidFill>
                <a:srgbClr val="000000"/>
              </a:solidFill>
              <a:prstDash val="solid"/>
            </a:ln>
          </c:spPr>
        </c:majorGridlines>
        <c:title>
          <c:tx>
            <c:rich>
              <a:bodyPr rot="-5400000" vert="horz"/>
              <a:lstStyle/>
              <a:p>
                <a:pPr>
                  <a:defRPr/>
                </a:pPr>
                <a:r>
                  <a:rPr lang="fr-FR" sz="1400"/>
                  <a:t>%</a:t>
                </a:r>
                <a:r>
                  <a:rPr lang="fr-FR" sz="1400" baseline="0"/>
                  <a:t> vote for left-wing parties and candidates by income decile (all household income sources combined)</a:t>
                </a:r>
                <a:endParaRPr lang="fr-FR" sz="1400"/>
              </a:p>
            </c:rich>
          </c:tx>
          <c:layout>
            <c:manualLayout>
              <c:xMode val="edge"/>
              <c:yMode val="edge"/>
              <c:x val="7.0402789892776857E-4"/>
              <c:y val="6.286807248671977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72381856"/>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6715198518768259"/>
          <c:y val="7.260195675577201E-2"/>
          <c:w val="0.27860564112355968"/>
          <c:h val="0.2150222492588166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1" baseline="0">
                <a:latin typeface="Arial"/>
                <a:cs typeface="Arial"/>
              </a:rPr>
              <a:t>Figure VI. Left-wing vote by wealth decile in France, 1974-2012 </a:t>
            </a:r>
          </a:p>
        </c:rich>
      </c:tx>
      <c:layout>
        <c:manualLayout>
          <c:xMode val="edge"/>
          <c:yMode val="edge"/>
          <c:x val="0.12253300373106354"/>
          <c:y val="2.2285658785274457E-3"/>
        </c:manualLayout>
      </c:layout>
      <c:overlay val="0"/>
      <c:spPr>
        <a:noFill/>
        <a:ln w="25400">
          <a:noFill/>
        </a:ln>
      </c:spPr>
    </c:title>
    <c:autoTitleDeleted val="0"/>
    <c:plotArea>
      <c:layout>
        <c:manualLayout>
          <c:layoutTarget val="inner"/>
          <c:xMode val="edge"/>
          <c:yMode val="edge"/>
          <c:x val="0.12376132967246503"/>
          <c:y val="6.7858818785447403E-2"/>
          <c:w val="0.83423173709101317"/>
          <c:h val="0.73520233905839905"/>
        </c:manualLayout>
      </c:layout>
      <c:lineChart>
        <c:grouping val="standard"/>
        <c:varyColors val="0"/>
        <c:ser>
          <c:idx val="14"/>
          <c:order val="0"/>
          <c:tx>
            <c:v>1974</c:v>
          </c:tx>
          <c:spPr>
            <a:ln>
              <a:solidFill>
                <a:schemeClr val="accent4"/>
              </a:solidFill>
            </a:ln>
          </c:spPr>
          <c:marker>
            <c:spPr>
              <a:solidFill>
                <a:schemeClr val="accent4"/>
              </a:solidFill>
              <a:ln>
                <a:solidFill>
                  <a:schemeClr val="accent4"/>
                </a:solidFill>
              </a:ln>
            </c:spPr>
          </c:marker>
          <c:cat>
            <c:strRef>
              <c:f>DataFR6!$A$22:$A$33</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DataFR6!$C$22:$C$33</c:f>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1"/>
        </c:ser>
        <c:ser>
          <c:idx val="6"/>
          <c:order val="1"/>
          <c:tx>
            <c:v>1978</c:v>
          </c:tx>
          <c:spPr>
            <a:ln w="38100">
              <a:solidFill>
                <a:srgbClr val="FFFF00"/>
              </a:solidFill>
            </a:ln>
          </c:spPr>
          <c:marker>
            <c:symbol val="triangle"/>
            <c:size val="9"/>
            <c:spPr>
              <a:solidFill>
                <a:srgbClr val="FFFF00"/>
              </a:solidFill>
              <a:ln w="12700">
                <a:solidFill>
                  <a:srgbClr val="FFFF00"/>
                </a:solidFill>
              </a:ln>
            </c:spPr>
          </c:marker>
          <c:cat>
            <c:strRef>
              <c:f>DataFR6!$A$22:$A$33</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DataFR6!$B$22:$B$33</c:f>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6"/>
          <c:order val="2"/>
          <c:tx>
            <c:v>1986</c:v>
          </c:tx>
          <c:spPr>
            <a:ln>
              <a:solidFill>
                <a:schemeClr val="tx2"/>
              </a:solidFill>
            </a:ln>
          </c:spPr>
          <c:marker>
            <c:symbol val="circle"/>
            <c:size val="8"/>
            <c:spPr>
              <a:solidFill>
                <a:schemeClr val="tx2"/>
              </a:solidFill>
              <a:ln>
                <a:solidFill>
                  <a:schemeClr val="tx2"/>
                </a:solidFill>
              </a:ln>
            </c:spPr>
          </c:marker>
          <c:cat>
            <c:strRef>
              <c:f>DataFR6!$A$22:$A$33</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DataFR6!$F$22:$F$33</c:f>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1"/>
        </c:ser>
        <c:ser>
          <c:idx val="1"/>
          <c:order val="3"/>
          <c:tx>
            <c:v>1988</c:v>
          </c:tx>
          <c:cat>
            <c:strRef>
              <c:f>DataFR6!$A$22:$A$33</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DataFR6!$E$22:$E$33</c:f>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1"/>
        </c:ser>
        <c:ser>
          <c:idx val="10"/>
          <c:order val="4"/>
          <c:tx>
            <c:v>1995</c:v>
          </c:tx>
          <c:cat>
            <c:strRef>
              <c:f>DataFR6!$A$22:$A$33</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DataFR6!$G$22:$G$33</c:f>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1"/>
        </c:ser>
        <c:ser>
          <c:idx val="5"/>
          <c:order val="5"/>
          <c:tx>
            <c:v>2007</c:v>
          </c:tx>
          <c:marker>
            <c:symbol val="circle"/>
            <c:size val="9"/>
          </c:marker>
          <c:cat>
            <c:strRef>
              <c:f>DataFR6!$A$22:$A$33</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DataFR6!$L$22:$L$33</c:f>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1"/>
        </c:ser>
        <c:ser>
          <c:idx val="3"/>
          <c:order val="6"/>
          <c:tx>
            <c:v>2012</c:v>
          </c:tx>
          <c:spPr>
            <a:ln w="38100">
              <a:solidFill>
                <a:schemeClr val="accent3"/>
              </a:solidFill>
            </a:ln>
          </c:spPr>
          <c:marker>
            <c:symbol val="triangle"/>
            <c:size val="10"/>
            <c:spPr>
              <a:solidFill>
                <a:schemeClr val="accent3"/>
              </a:solidFill>
              <a:ln>
                <a:solidFill>
                  <a:schemeClr val="accent3"/>
                </a:solidFill>
              </a:ln>
            </c:spPr>
          </c:marker>
          <c:cat>
            <c:strRef>
              <c:f>DataFR6!$A$22:$A$33</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DataFR6!$O$22:$O$33</c:f>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1"/>
        </c:ser>
        <c:dLbls>
          <c:showLegendKey val="0"/>
          <c:showVal val="0"/>
          <c:showCatName val="0"/>
          <c:showSerName val="0"/>
          <c:showPercent val="0"/>
          <c:showBubbleSize val="0"/>
        </c:dLbls>
        <c:marker val="1"/>
        <c:smooth val="0"/>
        <c:axId val="572380680"/>
        <c:axId val="572386560"/>
        <c:extLst/>
      </c:lineChart>
      <c:catAx>
        <c:axId val="57238068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72386560"/>
        <c:crossesAt val="0"/>
        <c:auto val="1"/>
        <c:lblAlgn val="ctr"/>
        <c:lblOffset val="100"/>
        <c:tickLblSkip val="1"/>
        <c:tickMarkSkip val="1"/>
        <c:noMultiLvlLbl val="0"/>
      </c:catAx>
      <c:valAx>
        <c:axId val="572386560"/>
        <c:scaling>
          <c:orientation val="minMax"/>
          <c:max val="0.8"/>
          <c:min val="0.1"/>
        </c:scaling>
        <c:delete val="0"/>
        <c:axPos val="l"/>
        <c:majorGridlines>
          <c:spPr>
            <a:ln w="3175">
              <a:solidFill>
                <a:srgbClr val="000000"/>
              </a:solidFill>
              <a:prstDash val="solid"/>
            </a:ln>
          </c:spPr>
        </c:majorGridlines>
        <c:title>
          <c:tx>
            <c:rich>
              <a:bodyPr rot="-5400000" vert="horz"/>
              <a:lstStyle/>
              <a:p>
                <a:pPr>
                  <a:defRPr/>
                </a:pPr>
                <a:r>
                  <a:rPr lang="fr-FR" sz="1400"/>
                  <a:t>%</a:t>
                </a:r>
                <a:r>
                  <a:rPr lang="fr-FR" sz="1400" baseline="0"/>
                  <a:t> vote for left-wing parties and candidates by wealth decile (real-estate, financial and business assets)</a:t>
                </a:r>
                <a:endParaRPr lang="fr-FR" sz="1400"/>
              </a:p>
            </c:rich>
          </c:tx>
          <c:layout>
            <c:manualLayout>
              <c:xMode val="edge"/>
              <c:yMode val="edge"/>
              <c:x val="7.0399347335504644E-4"/>
              <c:y val="0.11696427874181546"/>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72380680"/>
        <c:crosses val="autoZero"/>
        <c:crossBetween val="midCat"/>
        <c:majorUnit val="0.1"/>
        <c:minorUnit val="0.1"/>
      </c:valAx>
      <c:spPr>
        <a:solidFill>
          <a:srgbClr val="FFFFFF"/>
        </a:solidFill>
        <a:ln w="25400">
          <a:solidFill>
            <a:srgbClr val="000000"/>
          </a:solidFill>
          <a:prstDash val="solid"/>
        </a:ln>
      </c:spPr>
    </c:plotArea>
    <c:legend>
      <c:legendPos val="l"/>
      <c:legendEntry>
        <c:idx val="1"/>
        <c:txPr>
          <a:bodyPr/>
          <a:lstStyle/>
          <a:p>
            <a:pPr>
              <a:defRPr sz="1400"/>
            </a:pPr>
            <a:endParaRPr lang="fr-FR"/>
          </a:p>
        </c:txPr>
      </c:legendEntry>
      <c:legendEntry>
        <c:idx val="3"/>
        <c:txPr>
          <a:bodyPr/>
          <a:lstStyle/>
          <a:p>
            <a:pPr>
              <a:defRPr sz="1400"/>
            </a:pPr>
            <a:endParaRPr lang="fr-FR"/>
          </a:p>
        </c:txPr>
      </c:legendEntry>
      <c:layout>
        <c:manualLayout>
          <c:xMode val="edge"/>
          <c:yMode val="edge"/>
          <c:x val="0.64775669582465167"/>
          <c:y val="9.9658100484097359E-2"/>
          <c:w val="0.29693901403233047"/>
          <c:h val="0.198429860549580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i="0" baseline="0">
                <a:effectLst/>
              </a:rPr>
              <a:t>Figure VII.a. Political conflict in France, 1956-2017: </a:t>
            </a:r>
            <a:endParaRPr lang="fr-FR" sz="1600">
              <a:effectLst/>
            </a:endParaRPr>
          </a:p>
          <a:p>
            <a:pPr>
              <a:defRPr sz="1800" b="1" i="0" u="none" strike="noStrike" baseline="0">
                <a:solidFill>
                  <a:srgbClr val="000000"/>
                </a:solidFill>
                <a:latin typeface="Arial"/>
                <a:ea typeface="Arial"/>
                <a:cs typeface="Arial"/>
              </a:defRPr>
            </a:pPr>
            <a:r>
              <a:rPr lang="fr-FR" sz="1600" b="1" i="0" baseline="0">
                <a:effectLst/>
              </a:rPr>
              <a:t>toward a multiple-elite party system, or a great reversal?</a:t>
            </a:r>
            <a:endParaRPr lang="fr-FR" sz="1600" b="0" baseline="0">
              <a:latin typeface="Arial" panose="020B0604020202020204" pitchFamily="34" charset="0"/>
              <a:cs typeface="Arial" panose="020B0604020202020204" pitchFamily="34" charset="0"/>
            </a:endParaRPr>
          </a:p>
        </c:rich>
      </c:tx>
      <c:layout>
        <c:manualLayout>
          <c:xMode val="edge"/>
          <c:yMode val="edge"/>
          <c:x val="0.21550623670085459"/>
          <c:y val="2.2426506867452177E-3"/>
        </c:manualLayout>
      </c:layout>
      <c:overlay val="0"/>
      <c:spPr>
        <a:noFill/>
        <a:ln w="25400">
          <a:noFill/>
        </a:ln>
      </c:spPr>
    </c:title>
    <c:autoTitleDeleted val="0"/>
    <c:plotArea>
      <c:layout>
        <c:manualLayout>
          <c:layoutTarget val="inner"/>
          <c:xMode val="edge"/>
          <c:yMode val="edge"/>
          <c:x val="7.9314069897553602E-2"/>
          <c:y val="9.0459612054797633E-2"/>
          <c:w val="0.881790953490451"/>
          <c:h val="0.71726734540157211"/>
        </c:manualLayout>
      </c:layout>
      <c:lineChart>
        <c:grouping val="standard"/>
        <c:varyColors val="0"/>
        <c:ser>
          <c:idx val="6"/>
          <c:order val="0"/>
          <c:tx>
            <c:v>Difference between (left vote among university graduates) and (% left vote among non-univ.graduates)</c:v>
          </c:tx>
          <c:spPr>
            <a:ln w="38100">
              <a:solidFill>
                <a:schemeClr val="accent2"/>
              </a:solidFill>
            </a:ln>
          </c:spPr>
          <c:marker>
            <c:symbol val="triangle"/>
            <c:size val="9"/>
            <c:spPr>
              <a:solidFill>
                <a:schemeClr val="accent2"/>
              </a:solidFill>
              <a:ln w="12700">
                <a:solidFill>
                  <a:schemeClr val="accent2"/>
                </a:solidFill>
              </a:ln>
            </c:spPr>
          </c:marker>
          <c:cat>
            <c:numRef>
              <c:f>DataFR3!$A$6:$A$71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DataFR3!$R$6:$R$71</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left vote among top 10% income voters) and (% left vote among bottom 90% income voters)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val>
            <c:numRef>
              <c:f>DataFR3!$Y$6:$Y$71</c:f>
              <c:numCache>
                <c:formatCode>0%</c:formatCode>
                <c:ptCount val="66"/>
                <c:pt idx="1">
                  <c:v>-0.12842842068937088</c:v>
                </c:pt>
                <c:pt idx="3">
                  <c:v>-0.10375687479972834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Difference between (% left vote among top 10% wealth voters) and (% left vote among bottom 90% wealth voters)</c:v>
          </c:tx>
          <c:spPr>
            <a:ln w="34925"/>
          </c:spPr>
          <c:marker>
            <c:symbol val="circle"/>
            <c:size val="10"/>
          </c:marker>
          <c:dPt>
            <c:idx val="62"/>
            <c:bubble3D val="0"/>
            <c:spPr>
              <a:ln w="34925">
                <a:prstDash val="solid"/>
              </a:ln>
            </c:spPr>
          </c:dPt>
          <c:val>
            <c:numRef>
              <c:f>DataFR5!$BJ$6:$BJ$71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val>
            <c:numRef>
              <c:f>DataFR3!$CT$6:$CT$71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val>
            <c:numRef>
              <c:f>DataFR5!$AD$6:$AD$71</c:f>
              <c:numCache>
                <c:formatCode>0%</c:formatCode>
                <c:ptCount val="66"/>
                <c:pt idx="1">
                  <c:v>-0.224907094608778</c:v>
                </c:pt>
                <c:pt idx="3">
                  <c:v>-0.26673229932281256</c:v>
                </c:pt>
                <c:pt idx="7">
                  <c:v>-0.20181279901203492</c:v>
                </c:pt>
                <c:pt idx="10">
                  <c:v>-0.12046529593596605</c:v>
                </c:pt>
                <c:pt idx="12">
                  <c:v>-0.10682386930132094</c:v>
                </c:pt>
                <c:pt idx="18">
                  <c:v>-6.8432529857181387E-2</c:v>
                </c:pt>
                <c:pt idx="19">
                  <c:v>-2.7587264275629918E-2</c:v>
                </c:pt>
                <c:pt idx="23">
                  <c:v>-3.8389342381860453E-2</c:v>
                </c:pt>
                <c:pt idx="26">
                  <c:v>-3.517245096495708E-2</c:v>
                </c:pt>
                <c:pt idx="31">
                  <c:v>-4.1702146484786068E-2</c:v>
                </c:pt>
                <c:pt idx="33">
                  <c:v>-5.877430849353292E-2</c:v>
                </c:pt>
                <c:pt idx="38">
                  <c:v>2.6279144492459522E-2</c:v>
                </c:pt>
                <c:pt idx="40">
                  <c:v>2.9172840492376687E-3</c:v>
                </c:pt>
                <c:pt idx="42">
                  <c:v>-8.7166190604119134E-3</c:v>
                </c:pt>
                <c:pt idx="47">
                  <c:v>7.8040288741592315E-2</c:v>
                </c:pt>
                <c:pt idx="52">
                  <c:v>8.6651941650303349E-2</c:v>
                </c:pt>
                <c:pt idx="57">
                  <c:v>4.9892577484578753E-2</c:v>
                </c:pt>
                <c:pt idx="62">
                  <c:v>7.4203936323639114E-2</c:v>
                </c:pt>
              </c:numCache>
            </c:numRef>
          </c:val>
          <c:smooth val="1"/>
        </c:ser>
        <c:ser>
          <c:idx val="4"/>
          <c:order val="5"/>
          <c:tx>
            <c:v>educ+se</c:v>
          </c:tx>
          <c:spPr>
            <a:ln w="12700">
              <a:solidFill>
                <a:schemeClr val="accent2"/>
              </a:solidFill>
            </a:ln>
          </c:spPr>
          <c:marker>
            <c:symbol val="none"/>
          </c:marker>
          <c:val>
            <c:numRef>
              <c:f>DataFR5!$AE$6:$AE$71</c:f>
              <c:numCache>
                <c:formatCode>0%</c:formatCode>
                <c:ptCount val="66"/>
                <c:pt idx="1">
                  <c:v>-0.11700131034867857</c:v>
                </c:pt>
                <c:pt idx="3">
                  <c:v>-0.15882651506271317</c:v>
                </c:pt>
                <c:pt idx="7">
                  <c:v>-7.223969987354166E-2</c:v>
                </c:pt>
                <c:pt idx="10">
                  <c:v>-2.0457860036639887E-2</c:v>
                </c:pt>
                <c:pt idx="12">
                  <c:v>5.910366897269495E-3</c:v>
                </c:pt>
                <c:pt idx="18">
                  <c:v>-8.8702135500525921E-3</c:v>
                </c:pt>
                <c:pt idx="19">
                  <c:v>2.9197569905307152E-2</c:v>
                </c:pt>
                <c:pt idx="23">
                  <c:v>1.2239626461687997E-2</c:v>
                </c:pt>
                <c:pt idx="26">
                  <c:v>1.5172450964957063E-2</c:v>
                </c:pt>
                <c:pt idx="31">
                  <c:v>8.3586885314937721E-3</c:v>
                </c:pt>
                <c:pt idx="33">
                  <c:v>-1.0261027156594285E-2</c:v>
                </c:pt>
                <c:pt idx="38">
                  <c:v>7.4488312281789287E-2</c:v>
                </c:pt>
                <c:pt idx="40">
                  <c:v>4.4429715786431366E-2</c:v>
                </c:pt>
                <c:pt idx="42">
                  <c:v>4.7217761154341988E-2</c:v>
                </c:pt>
                <c:pt idx="47">
                  <c:v>0.11839133060721017</c:v>
                </c:pt>
                <c:pt idx="52">
                  <c:v>0.13102192380344288</c:v>
                </c:pt>
                <c:pt idx="57">
                  <c:v>0.10184871547643659</c:v>
                </c:pt>
                <c:pt idx="62">
                  <c:v>0.11857391847677864</c:v>
                </c:pt>
              </c:numCache>
            </c:numRef>
          </c:val>
          <c:smooth val="1"/>
        </c:ser>
        <c:ser>
          <c:idx val="5"/>
          <c:order val="6"/>
          <c:tx>
            <c:v>y-se</c:v>
          </c:tx>
          <c:spPr>
            <a:ln w="12700">
              <a:solidFill>
                <a:schemeClr val="accent1"/>
              </a:solidFill>
            </a:ln>
          </c:spPr>
          <c:marker>
            <c:symbol val="none"/>
          </c:marker>
          <c:val>
            <c:numRef>
              <c:f>DataFR5!$AZ$6:$AZ$71</c:f>
              <c:numCache>
                <c:formatCode>0%</c:formatCode>
                <c:ptCount val="66"/>
                <c:pt idx="1">
                  <c:v>-0.17686911894631771</c:v>
                </c:pt>
                <c:pt idx="3">
                  <c:v>-0.17414251715203033</c:v>
                </c:pt>
                <c:pt idx="7">
                  <c:v>-0.17959572074060509</c:v>
                </c:pt>
                <c:pt idx="10">
                  <c:v>-0.17196294467348502</c:v>
                </c:pt>
                <c:pt idx="12">
                  <c:v>-0.17917978667379347</c:v>
                </c:pt>
                <c:pt idx="18">
                  <c:v>-0.17900774887157084</c:v>
                </c:pt>
                <c:pt idx="19">
                  <c:v>-0.14156269294373464</c:v>
                </c:pt>
                <c:pt idx="23">
                  <c:v>-0.17983212427682913</c:v>
                </c:pt>
                <c:pt idx="31">
                  <c:v>-0.15594003871836001</c:v>
                </c:pt>
                <c:pt idx="33">
                  <c:v>-0.17088121122027813</c:v>
                </c:pt>
                <c:pt idx="38">
                  <c:v>-0.10691712745497778</c:v>
                </c:pt>
                <c:pt idx="40">
                  <c:v>-0.14002085867179351</c:v>
                </c:pt>
                <c:pt idx="47">
                  <c:v>-5.5130034611171899E-2</c:v>
                </c:pt>
                <c:pt idx="52">
                  <c:v>-7.4210160234451109E-2</c:v>
                </c:pt>
                <c:pt idx="57">
                  <c:v>-9.1857407465895644E-2</c:v>
                </c:pt>
                <c:pt idx="62">
                  <c:v>7.9985215343902211E-3</c:v>
                </c:pt>
              </c:numCache>
            </c:numRef>
          </c:val>
          <c:smooth val="1"/>
        </c:ser>
        <c:ser>
          <c:idx val="7"/>
          <c:order val="7"/>
          <c:tx>
            <c:v>y+se</c:v>
          </c:tx>
          <c:spPr>
            <a:ln w="12700">
              <a:solidFill>
                <a:schemeClr val="accent1"/>
              </a:solidFill>
            </a:ln>
          </c:spPr>
          <c:val>
            <c:numRef>
              <c:f>DataFR5!$BA$6:$BA$71</c:f>
              <c:numCache>
                <c:formatCode>0%</c:formatCode>
                <c:ptCount val="66"/>
                <c:pt idx="1">
                  <c:v>-7.9987722432424038E-2</c:v>
                </c:pt>
                <c:pt idx="3">
                  <c:v>-7.3371232447426354E-2</c:v>
                </c:pt>
                <c:pt idx="7">
                  <c:v>-8.6604212417421722E-2</c:v>
                </c:pt>
                <c:pt idx="10">
                  <c:v>-9.2525319078236828E-2</c:v>
                </c:pt>
                <c:pt idx="12">
                  <c:v>-8.9694615418267565E-2</c:v>
                </c:pt>
                <c:pt idx="18">
                  <c:v>-0.12075745386263464</c:v>
                </c:pt>
                <c:pt idx="19">
                  <c:v>-8.2986812501957441E-2</c:v>
                </c:pt>
                <c:pt idx="23">
                  <c:v>-0.12492885500470222</c:v>
                </c:pt>
                <c:pt idx="31">
                  <c:v>-0.10275992808317749</c:v>
                </c:pt>
                <c:pt idx="33">
                  <c:v>-0.11837144746477021</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val>
            <c:numRef>
              <c:f>DataFR5!$BM$6:$BM$71</c:f>
              <c:numCache>
                <c:formatCode>0%</c:formatCode>
                <c:ptCount val="66"/>
                <c:pt idx="1">
                  <c:v>-0.30904787103028886</c:v>
                </c:pt>
                <c:pt idx="3">
                  <c:v>-0.30437632514064583</c:v>
                </c:pt>
                <c:pt idx="7">
                  <c:v>-0.31300726736953677</c:v>
                </c:pt>
                <c:pt idx="10">
                  <c:v>-0.30069376391748137</c:v>
                </c:pt>
                <c:pt idx="12">
                  <c:v>-0.30793861923664068</c:v>
                </c:pt>
                <c:pt idx="18">
                  <c:v>-0.31765345350644159</c:v>
                </c:pt>
                <c:pt idx="19">
                  <c:v>-0.27857626137852337</c:v>
                </c:pt>
                <c:pt idx="23">
                  <c:v>-0.33972837423363716</c:v>
                </c:pt>
                <c:pt idx="31">
                  <c:v>-0.27634546284509875</c:v>
                </c:pt>
                <c:pt idx="33">
                  <c:v>-0.27458293179570487</c:v>
                </c:pt>
                <c:pt idx="38">
                  <c:v>-0.20627306737791257</c:v>
                </c:pt>
                <c:pt idx="40">
                  <c:v>-0.2355435168451272</c:v>
                </c:pt>
                <c:pt idx="47">
                  <c:v>-0.17499615386038284</c:v>
                </c:pt>
                <c:pt idx="52">
                  <c:v>-0.15689373592036687</c:v>
                </c:pt>
                <c:pt idx="57">
                  <c:v>-0.19353866651497439</c:v>
                </c:pt>
                <c:pt idx="62">
                  <c:v>-9.4018119502376013E-2</c:v>
                </c:pt>
              </c:numCache>
            </c:numRef>
          </c:val>
          <c:smooth val="1"/>
        </c:ser>
        <c:ser>
          <c:idx val="9"/>
          <c:order val="9"/>
          <c:tx>
            <c:v>w+se</c:v>
          </c:tx>
          <c:spPr>
            <a:ln w="12700">
              <a:solidFill>
                <a:schemeClr val="accent3"/>
              </a:solidFill>
            </a:ln>
          </c:spPr>
          <c:marker>
            <c:symbol val="none"/>
          </c:marker>
          <c:val>
            <c:numRef>
              <c:f>DataFR5!$BN$6:$BN$71</c:f>
              <c:numCache>
                <c:formatCode>0%</c:formatCode>
                <c:ptCount val="66"/>
                <c:pt idx="1">
                  <c:v>-0.26189517400207918</c:v>
                </c:pt>
                <c:pt idx="3">
                  <c:v>-0.25722362811243615</c:v>
                </c:pt>
                <c:pt idx="7">
                  <c:v>-0.26585457034132709</c:v>
                </c:pt>
                <c:pt idx="10">
                  <c:v>-0.25354106688927169</c:v>
                </c:pt>
                <c:pt idx="12">
                  <c:v>-0.260785922208431</c:v>
                </c:pt>
                <c:pt idx="18">
                  <c:v>-0.27050075647823191</c:v>
                </c:pt>
                <c:pt idx="19">
                  <c:v>-0.22697379862878392</c:v>
                </c:pt>
                <c:pt idx="23">
                  <c:v>-0.29519346129484264</c:v>
                </c:pt>
                <c:pt idx="31">
                  <c:v>-0.2304920972257869</c:v>
                </c:pt>
                <c:pt idx="33">
                  <c:v>-0.22759142577748653</c:v>
                </c:pt>
                <c:pt idx="38">
                  <c:v>-0.15657333362475939</c:v>
                </c:pt>
                <c:pt idx="40">
                  <c:v>-0.18776281584903232</c:v>
                </c:pt>
                <c:pt idx="47">
                  <c:v>-0.12172353630354735</c:v>
                </c:pt>
                <c:pt idx="52">
                  <c:v>-0.11128613611561333</c:v>
                </c:pt>
                <c:pt idx="57">
                  <c:v>-0.12761742133390089</c:v>
                </c:pt>
                <c:pt idx="62">
                  <c:v>-4.8410519697622473E-2</c:v>
                </c:pt>
              </c:numCache>
            </c:numRef>
          </c:val>
          <c:smooth val="1"/>
        </c:ser>
        <c:dLbls>
          <c:showLegendKey val="0"/>
          <c:showVal val="0"/>
          <c:showCatName val="0"/>
          <c:showSerName val="0"/>
          <c:showPercent val="0"/>
          <c:showBubbleSize val="0"/>
        </c:dLbls>
        <c:marker val="1"/>
        <c:smooth val="0"/>
        <c:axId val="572387736"/>
        <c:axId val="572388520"/>
      </c:lineChart>
      <c:catAx>
        <c:axId val="57238773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72388520"/>
        <c:crossesAt val="0"/>
        <c:auto val="1"/>
        <c:lblAlgn val="ctr"/>
        <c:lblOffset val="100"/>
        <c:tickLblSkip val="5"/>
        <c:tickMarkSkip val="5"/>
        <c:noMultiLvlLbl val="0"/>
      </c:catAx>
      <c:valAx>
        <c:axId val="572388520"/>
        <c:scaling>
          <c:orientation val="minMax"/>
          <c:max val="0.28000000000000003"/>
          <c:min val="-0.36000000000000004"/>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7238773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5728922969947691E-2"/>
          <c:y val="9.590313367660537E-2"/>
          <c:w val="0.55911723590256956"/>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i="0" baseline="0">
                <a:effectLst/>
              </a:rPr>
              <a:t>Figure VII.b. Political conflict in France, 1956-2017: </a:t>
            </a:r>
            <a:endParaRPr lang="fr-FR" sz="1600">
              <a:effectLst/>
            </a:endParaRPr>
          </a:p>
          <a:p>
            <a:pPr>
              <a:defRPr sz="1800" b="1" i="0" u="none" strike="noStrike" baseline="0">
                <a:solidFill>
                  <a:srgbClr val="000000"/>
                </a:solidFill>
                <a:latin typeface="Arial"/>
                <a:ea typeface="Arial"/>
                <a:cs typeface="Arial"/>
              </a:defRPr>
            </a:pPr>
            <a:r>
              <a:rPr lang="fr-FR" sz="1600" b="1" i="0" baseline="0">
                <a:effectLst/>
              </a:rPr>
              <a:t>toward a multiple-elite party system, or a great reversal?</a:t>
            </a:r>
            <a:endParaRPr lang="fr-FR" sz="1600" b="0" baseline="0">
              <a:latin typeface="Arial" panose="020B0604020202020204" pitchFamily="34" charset="0"/>
              <a:cs typeface="Arial" panose="020B0604020202020204" pitchFamily="34" charset="0"/>
            </a:endParaRPr>
          </a:p>
        </c:rich>
      </c:tx>
      <c:layout>
        <c:manualLayout>
          <c:xMode val="edge"/>
          <c:yMode val="edge"/>
          <c:x val="0.20576840882139857"/>
          <c:y val="2.2426506867452177E-3"/>
        </c:manualLayout>
      </c:layout>
      <c:overlay val="0"/>
      <c:spPr>
        <a:noFill/>
        <a:ln w="25400">
          <a:noFill/>
        </a:ln>
      </c:spPr>
    </c:title>
    <c:autoTitleDeleted val="0"/>
    <c:plotArea>
      <c:layout>
        <c:manualLayout>
          <c:layoutTarget val="inner"/>
          <c:xMode val="edge"/>
          <c:yMode val="edge"/>
          <c:x val="7.9314069897553602E-2"/>
          <c:y val="9.9475615333628295E-2"/>
          <c:w val="0.881790953490451"/>
          <c:h val="0.69020803558602961"/>
        </c:manualLayout>
      </c:layout>
      <c:lineChart>
        <c:grouping val="standard"/>
        <c:varyColors val="0"/>
        <c:ser>
          <c:idx val="6"/>
          <c:order val="0"/>
          <c:tx>
            <c:v>Difference between (% left vote among top 10% education voters) and (% left vote among bottom 90% education voters) (after controls)</c:v>
          </c:tx>
          <c:spPr>
            <a:ln w="38100">
              <a:solidFill>
                <a:schemeClr val="accent2"/>
              </a:solidFill>
            </a:ln>
          </c:spPr>
          <c:marker>
            <c:symbol val="triangle"/>
            <c:size val="9"/>
            <c:spPr>
              <a:solidFill>
                <a:schemeClr val="accent2"/>
              </a:solidFill>
              <a:ln w="12700">
                <a:solidFill>
                  <a:schemeClr val="accent2"/>
                </a:solidFill>
              </a:ln>
            </c:spPr>
          </c:marker>
          <c:cat>
            <c:numRef>
              <c:f>DataFR3!$A$6:$A$71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DataFR5!$AS$6:$AS$71</c:f>
              <c:numCache>
                <c:formatCode>0%</c:formatCode>
                <c:ptCount val="66"/>
                <c:pt idx="1">
                  <c:v>-0.13876086235211549</c:v>
                </c:pt>
                <c:pt idx="3">
                  <c:v>-9.6557522577120108E-2</c:v>
                </c:pt>
                <c:pt idx="7">
                  <c:v>-9.686558244341284E-2</c:v>
                </c:pt>
                <c:pt idx="10">
                  <c:v>-1.8502208520412809E-2</c:v>
                </c:pt>
                <c:pt idx="12">
                  <c:v>5.7591921651700267E-3</c:v>
                </c:pt>
                <c:pt idx="18">
                  <c:v>2.7748432753021812E-2</c:v>
                </c:pt>
                <c:pt idx="19">
                  <c:v>5.1504321073816757E-2</c:v>
                </c:pt>
                <c:pt idx="23">
                  <c:v>3.1888356471467247E-2</c:v>
                </c:pt>
                <c:pt idx="31">
                  <c:v>4.4010014386666893E-2</c:v>
                </c:pt>
                <c:pt idx="33">
                  <c:v>4.2235200623403323E-2</c:v>
                </c:pt>
                <c:pt idx="38">
                  <c:v>0.1076763564376997</c:v>
                </c:pt>
                <c:pt idx="40">
                  <c:v>9.8539006220540334E-2</c:v>
                </c:pt>
                <c:pt idx="42">
                  <c:v>0.10756632267548952</c:v>
                </c:pt>
                <c:pt idx="47">
                  <c:v>9.11220017549558E-2</c:v>
                </c:pt>
                <c:pt idx="52" formatCode="0.0%">
                  <c:v>0.11331627378032674</c:v>
                </c:pt>
                <c:pt idx="57" formatCode="0.0%">
                  <c:v>0.13102452681268975</c:v>
                </c:pt>
                <c:pt idx="62">
                  <c:v>0.14447038767614431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left vote among top 10% income voters) and (% left vote among bottom 90% income voters) (after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val>
            <c:numRef>
              <c:f>DataFR5!$BC$6:$BC$71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Difference between (% left vote among top 10% wealth voters) and (% left vote among bottom 90% wealth voters) (after controls)</c:v>
          </c:tx>
          <c:spPr>
            <a:ln w="34925"/>
          </c:spPr>
          <c:marker>
            <c:symbol val="circle"/>
            <c:size val="10"/>
          </c:marker>
          <c:dPt>
            <c:idx val="62"/>
            <c:bubble3D val="0"/>
            <c:spPr>
              <a:ln w="34925">
                <a:prstDash val="solid"/>
              </a:ln>
            </c:spPr>
          </c:dPt>
          <c:val>
            <c:numRef>
              <c:f>DataFR5!$BP$6:$BP$71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-0.15339631934113299</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val>
            <c:numRef>
              <c:f>DataFR3!$CT$6:$CT$71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val>
            <c:numRef>
              <c:f>DataFR5!$AT$6:$AT$71</c:f>
              <c:numCache>
                <c:formatCode>0%</c:formatCode>
                <c:ptCount val="66"/>
                <c:pt idx="1">
                  <c:v>-0.17392320295282127</c:v>
                </c:pt>
                <c:pt idx="3">
                  <c:v>-0.13171986317782589</c:v>
                </c:pt>
                <c:pt idx="7">
                  <c:v>-0.13656483582149129</c:v>
                </c:pt>
                <c:pt idx="10">
                  <c:v>-5.3455400101229518E-2</c:v>
                </c:pt>
                <c:pt idx="12">
                  <c:v>-3.3369106633619014E-2</c:v>
                </c:pt>
                <c:pt idx="18">
                  <c:v>-2.0077947060170263E-3</c:v>
                </c:pt>
                <c:pt idx="19">
                  <c:v>2.309323899296406E-2</c:v>
                </c:pt>
                <c:pt idx="23">
                  <c:v>6.563208819346706E-3</c:v>
                </c:pt>
                <c:pt idx="31">
                  <c:v>1.7065166111053923E-2</c:v>
                </c:pt>
                <c:pt idx="33">
                  <c:v>1.5969702112221436E-2</c:v>
                </c:pt>
                <c:pt idx="38">
                  <c:v>7.6520128504412255E-2</c:v>
                </c:pt>
                <c:pt idx="40">
                  <c:v>7.213774061567188E-2</c:v>
                </c:pt>
                <c:pt idx="42">
                  <c:v>7.6074502212147094E-2</c:v>
                </c:pt>
                <c:pt idx="47">
                  <c:v>6.6519670769041417E-2</c:v>
                </c:pt>
                <c:pt idx="52">
                  <c:v>8.6420357073666715E-2</c:v>
                </c:pt>
                <c:pt idx="57">
                  <c:v>0.10067692564135625</c:v>
                </c:pt>
                <c:pt idx="62">
                  <c:v>0.11757447096948428</c:v>
                </c:pt>
              </c:numCache>
            </c:numRef>
          </c:val>
          <c:smooth val="1"/>
        </c:ser>
        <c:ser>
          <c:idx val="4"/>
          <c:order val="5"/>
          <c:tx>
            <c:v>educ+se</c:v>
          </c:tx>
          <c:spPr>
            <a:ln w="12700">
              <a:solidFill>
                <a:srgbClr val="C00000"/>
              </a:solidFill>
            </a:ln>
          </c:spPr>
          <c:marker>
            <c:symbol val="none"/>
          </c:marker>
          <c:val>
            <c:numRef>
              <c:f>DataFR5!$AU$6:$AU$71</c:f>
              <c:numCache>
                <c:formatCode>0%</c:formatCode>
                <c:ptCount val="66"/>
                <c:pt idx="1">
                  <c:v>-0.10359852175140971</c:v>
                </c:pt>
                <c:pt idx="3">
                  <c:v>-6.1395181976414331E-2</c:v>
                </c:pt>
                <c:pt idx="7">
                  <c:v>-5.7166329065334393E-2</c:v>
                </c:pt>
                <c:pt idx="10">
                  <c:v>1.64509830604039E-2</c:v>
                </c:pt>
                <c:pt idx="12">
                  <c:v>4.4887490963959074E-2</c:v>
                </c:pt>
                <c:pt idx="18">
                  <c:v>5.7504660212060653E-2</c:v>
                </c:pt>
                <c:pt idx="19">
                  <c:v>7.9915403154669454E-2</c:v>
                </c:pt>
                <c:pt idx="23">
                  <c:v>5.7213504123587791E-2</c:v>
                </c:pt>
                <c:pt idx="31">
                  <c:v>7.0954862662279863E-2</c:v>
                </c:pt>
                <c:pt idx="33">
                  <c:v>6.8500699134585202E-2</c:v>
                </c:pt>
                <c:pt idx="38">
                  <c:v>0.13883258437098711</c:v>
                </c:pt>
                <c:pt idx="40">
                  <c:v>0.1249402718254088</c:v>
                </c:pt>
                <c:pt idx="42">
                  <c:v>0.13905814313883194</c:v>
                </c:pt>
                <c:pt idx="47">
                  <c:v>0.11572433274087018</c:v>
                </c:pt>
                <c:pt idx="52">
                  <c:v>0.1402121904869868</c:v>
                </c:pt>
                <c:pt idx="57">
                  <c:v>0.16137212798402323</c:v>
                </c:pt>
                <c:pt idx="62">
                  <c:v>0.17136630438280434</c:v>
                </c:pt>
              </c:numCache>
            </c:numRef>
          </c:val>
          <c:smooth val="1"/>
        </c:ser>
        <c:ser>
          <c:idx val="5"/>
          <c:order val="6"/>
          <c:tx>
            <c:v>y-se</c:v>
          </c:tx>
          <c:spPr>
            <a:ln w="12700">
              <a:solidFill>
                <a:schemeClr val="accent1"/>
              </a:solidFill>
            </a:ln>
          </c:spPr>
          <c:marker>
            <c:symbol val="none"/>
          </c:marker>
          <c:val>
            <c:numRef>
              <c:f>DataFR5!$BG$6:$BG$71</c:f>
              <c:numCache>
                <c:formatCode>0%</c:formatCode>
                <c:ptCount val="66"/>
                <c:pt idx="1">
                  <c:v>-0.13649659041910678</c:v>
                </c:pt>
                <c:pt idx="3">
                  <c:v>-0.13220318032186393</c:v>
                </c:pt>
                <c:pt idx="7">
                  <c:v>-0.14079000051634966</c:v>
                </c:pt>
                <c:pt idx="10">
                  <c:v>-0.16096954883194131</c:v>
                </c:pt>
                <c:pt idx="12">
                  <c:v>-0.17987997203787995</c:v>
                </c:pt>
                <c:pt idx="18">
                  <c:v>-0.17318260187072462</c:v>
                </c:pt>
                <c:pt idx="19">
                  <c:v>-0.15495204850095182</c:v>
                </c:pt>
                <c:pt idx="23">
                  <c:v>-0.18027796994075482</c:v>
                </c:pt>
                <c:pt idx="31">
                  <c:v>-0.16114215597249798</c:v>
                </c:pt>
                <c:pt idx="33">
                  <c:v>-0.17846116854076852</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marker>
            <c:symbol val="none"/>
          </c:marker>
          <c:val>
            <c:numRef>
              <c:f>DataFR5!$BH$6:$BH$71</c:f>
              <c:numCache>
                <c:formatCode>0%</c:formatCode>
                <c:ptCount val="66"/>
                <c:pt idx="1">
                  <c:v>-3.9615193905213106E-2</c:v>
                </c:pt>
                <c:pt idx="3">
                  <c:v>-3.1431895617259953E-2</c:v>
                </c:pt>
                <c:pt idx="7">
                  <c:v>-4.7798492193166287E-2</c:v>
                </c:pt>
                <c:pt idx="10">
                  <c:v>-8.153192323669313E-2</c:v>
                </c:pt>
                <c:pt idx="12">
                  <c:v>-9.039480078235404E-2</c:v>
                </c:pt>
                <c:pt idx="18">
                  <c:v>-0.11493230686178843</c:v>
                </c:pt>
                <c:pt idx="19">
                  <c:v>-9.6376168059174622E-2</c:v>
                </c:pt>
                <c:pt idx="23">
                  <c:v>-0.12537470066862791</c:v>
                </c:pt>
                <c:pt idx="31">
                  <c:v>-0.10796204533731546</c:v>
                </c:pt>
                <c:pt idx="33">
                  <c:v>-0.1259514047852606</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a:solidFill>
                <a:schemeClr val="accent3"/>
              </a:solidFill>
            </a:ln>
          </c:spPr>
          <c:marker>
            <c:symbol val="none"/>
          </c:marker>
          <c:val>
            <c:numRef>
              <c:f>DataFR5!$BT$6:$BT$71</c:f>
              <c:numCache>
                <c:formatCode>0%</c:formatCode>
                <c:ptCount val="66"/>
                <c:pt idx="1">
                  <c:v>-0.27408640637895632</c:v>
                </c:pt>
                <c:pt idx="3">
                  <c:v>-0.26941486048931329</c:v>
                </c:pt>
                <c:pt idx="7">
                  <c:v>-0.27804580271820428</c:v>
                </c:pt>
                <c:pt idx="10">
                  <c:v>-0.26573229926614883</c:v>
                </c:pt>
                <c:pt idx="12">
                  <c:v>-0.27297715458530808</c:v>
                </c:pt>
                <c:pt idx="18">
                  <c:v>-0.28269198885510904</c:v>
                </c:pt>
                <c:pt idx="19">
                  <c:v>-0.25263211661859736</c:v>
                </c:pt>
                <c:pt idx="23">
                  <c:v>-0.2853438737706589</c:v>
                </c:pt>
                <c:pt idx="31">
                  <c:v>-0.24921020422100992</c:v>
                </c:pt>
                <c:pt idx="33">
                  <c:v>-0.24861589787715804</c:v>
                </c:pt>
                <c:pt idx="38">
                  <c:v>-0.21551466515282167</c:v>
                </c:pt>
                <c:pt idx="40">
                  <c:v>-0.23991160968843006</c:v>
                </c:pt>
                <c:pt idx="47">
                  <c:v>-0.17526736776069074</c:v>
                </c:pt>
                <c:pt idx="52">
                  <c:v>-0.17620011924350976</c:v>
                </c:pt>
                <c:pt idx="57">
                  <c:v>-0.21727040801557224</c:v>
                </c:pt>
                <c:pt idx="62">
                  <c:v>-0.10960807494382212</c:v>
                </c:pt>
              </c:numCache>
            </c:numRef>
          </c:val>
          <c:smooth val="1"/>
        </c:ser>
        <c:ser>
          <c:idx val="9"/>
          <c:order val="9"/>
          <c:tx>
            <c:v>w+se</c:v>
          </c:tx>
          <c:spPr>
            <a:ln w="12700">
              <a:solidFill>
                <a:schemeClr val="accent3"/>
              </a:solidFill>
            </a:ln>
          </c:spPr>
          <c:marker>
            <c:symbol val="none"/>
          </c:marker>
          <c:val>
            <c:numRef>
              <c:f>DataFR5!$BU$6:$BU$71</c:f>
              <c:numCache>
                <c:formatCode>0%</c:formatCode>
                <c:ptCount val="66"/>
                <c:pt idx="1">
                  <c:v>-0.22693370935074664</c:v>
                </c:pt>
                <c:pt idx="3">
                  <c:v>-0.22226216346110361</c:v>
                </c:pt>
                <c:pt idx="7">
                  <c:v>-0.2308931056899946</c:v>
                </c:pt>
                <c:pt idx="10">
                  <c:v>-0.21857960223793915</c:v>
                </c:pt>
                <c:pt idx="12">
                  <c:v>-0.2258244575570984</c:v>
                </c:pt>
                <c:pt idx="18">
                  <c:v>-0.23553929182689937</c:v>
                </c:pt>
                <c:pt idx="19">
                  <c:v>-0.2010296538688579</c:v>
                </c:pt>
                <c:pt idx="23">
                  <c:v>-0.24080896083186437</c:v>
                </c:pt>
                <c:pt idx="31">
                  <c:v>-0.20335683860169806</c:v>
                </c:pt>
                <c:pt idx="33">
                  <c:v>-0.20162439185893971</c:v>
                </c:pt>
                <c:pt idx="38">
                  <c:v>-0.16581493139966849</c:v>
                </c:pt>
                <c:pt idx="40">
                  <c:v>-0.19213090869233518</c:v>
                </c:pt>
                <c:pt idx="47">
                  <c:v>-0.12199475020385525</c:v>
                </c:pt>
                <c:pt idx="52">
                  <c:v>-0.13059251943875622</c:v>
                </c:pt>
                <c:pt idx="57">
                  <c:v>-0.15134916283449873</c:v>
                </c:pt>
                <c:pt idx="62">
                  <c:v>-6.4000475139068577E-2</c:v>
                </c:pt>
              </c:numCache>
            </c:numRef>
          </c:val>
          <c:smooth val="1"/>
        </c:ser>
        <c:dLbls>
          <c:showLegendKey val="0"/>
          <c:showVal val="0"/>
          <c:showCatName val="0"/>
          <c:showSerName val="0"/>
          <c:showPercent val="0"/>
          <c:showBubbleSize val="0"/>
        </c:dLbls>
        <c:marker val="1"/>
        <c:smooth val="0"/>
        <c:axId val="572392832"/>
        <c:axId val="572390088"/>
      </c:lineChart>
      <c:catAx>
        <c:axId val="57239283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72390088"/>
        <c:crossesAt val="0"/>
        <c:auto val="1"/>
        <c:lblAlgn val="ctr"/>
        <c:lblOffset val="100"/>
        <c:tickLblSkip val="5"/>
        <c:tickMarkSkip val="5"/>
        <c:noMultiLvlLbl val="0"/>
      </c:catAx>
      <c:valAx>
        <c:axId val="572390088"/>
        <c:scaling>
          <c:orientation val="minMax"/>
          <c:max val="0.32000000000000006"/>
          <c:min val="-0.280000000000000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7239283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300" baseline="0">
                <a:latin typeface="Arial" panose="020B0604020202020204" pitchFamily="34" charset="0"/>
                <a:cs typeface="Arial" panose="020B0604020202020204" pitchFamily="34" charset="0"/>
              </a:defRPr>
            </a:pPr>
            <a:endParaRPr lang="fr-FR"/>
          </a:p>
        </c:txPr>
      </c:legendEntry>
      <c:legendEntry>
        <c:idx val="1"/>
        <c:txPr>
          <a:bodyPr/>
          <a:lstStyle/>
          <a:p>
            <a:pPr>
              <a:defRPr sz="1300" baseline="0">
                <a:latin typeface="Arial" panose="020B0604020202020204" pitchFamily="34" charset="0"/>
                <a:cs typeface="Arial" panose="020B0604020202020204" pitchFamily="34" charset="0"/>
              </a:defRPr>
            </a:pPr>
            <a:endParaRPr lang="fr-FR"/>
          </a:p>
        </c:txPr>
      </c:legendEntry>
      <c:legendEntry>
        <c:idx val="2"/>
        <c:txPr>
          <a:bodyPr/>
          <a:lstStyle/>
          <a:p>
            <a:pPr>
              <a:defRPr sz="1300" baseline="0">
                <a:latin typeface="Arial" panose="020B0604020202020204" pitchFamily="34" charset="0"/>
                <a:cs typeface="Arial" panose="020B0604020202020204" pitchFamily="34" charset="0"/>
              </a:defRPr>
            </a:pPr>
            <a:endParaRPr lang="fr-FR"/>
          </a:p>
        </c:txPr>
      </c:legendEntry>
      <c:layout>
        <c:manualLayout>
          <c:xMode val="edge"/>
          <c:yMode val="edge"/>
          <c:x val="8.2951990376202961E-2"/>
          <c:y val="0.10491721928353026"/>
          <c:w val="0.59675"/>
          <c:h val="0.19986852203001418"/>
        </c:manualLayout>
      </c:layout>
      <c:overlay val="1"/>
      <c:spPr>
        <a:solidFill>
          <a:schemeClr val="bg1"/>
        </a:solidFill>
        <a:ln w="12700">
          <a:solidFill>
            <a:schemeClr val="tx1"/>
          </a:solidFill>
        </a:ln>
      </c:spPr>
      <c:txPr>
        <a:bodyPr/>
        <a:lstStyle/>
        <a:p>
          <a:pPr>
            <a:defRPr sz="1400" baseline="0">
              <a:latin typeface="Arial" panose="020B0604020202020204" pitchFamily="34" charset="0"/>
              <a:cs typeface="Arial" panose="020B0604020202020204" pitchFamily="34" charset="0"/>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800"/>
              <a:t>Figure VIII. L</a:t>
            </a:r>
            <a:r>
              <a:rPr lang="fr-FR" sz="1800" baseline="0"/>
              <a:t>eft-wing vote by religion in France 1973-2012</a:t>
            </a:r>
            <a:endParaRPr lang="fr-FR" sz="1800"/>
          </a:p>
        </c:rich>
      </c:tx>
      <c:layout>
        <c:manualLayout>
          <c:xMode val="edge"/>
          <c:yMode val="edge"/>
          <c:x val="0.19747357930686485"/>
          <c:y val="2.2861572216658897E-3"/>
        </c:manualLayout>
      </c:layout>
      <c:overlay val="0"/>
    </c:title>
    <c:autoTitleDeleted val="0"/>
    <c:plotArea>
      <c:layout>
        <c:manualLayout>
          <c:layoutTarget val="inner"/>
          <c:xMode val="edge"/>
          <c:yMode val="edge"/>
          <c:x val="7.7484092733700174E-2"/>
          <c:y val="6.0021135256554968E-2"/>
          <c:w val="0.92222803795075603"/>
          <c:h val="0.74729606969303353"/>
        </c:manualLayout>
      </c:layout>
      <c:barChart>
        <c:barDir val="col"/>
        <c:grouping val="clustered"/>
        <c:varyColors val="0"/>
        <c:ser>
          <c:idx val="0"/>
          <c:order val="0"/>
          <c:tx>
            <c:v>Pract.catholics</c:v>
          </c:tx>
          <c:spPr>
            <a:solidFill>
              <a:srgbClr val="00B050"/>
            </a:solidFill>
            <a:ln>
              <a:solidFill>
                <a:srgbClr val="00B050"/>
              </a:solidFill>
            </a:ln>
          </c:spPr>
          <c:invertIfNegative val="0"/>
          <c:cat>
            <c:numRef>
              <c:extLst>
                <c:ext xmlns:c15="http://schemas.microsoft.com/office/drawing/2012/chart" uri="{02D57815-91ED-43cb-92C2-25804820EDAC}">
                  <c15:fullRef>
                    <c15:sqref>DataFR4!$A$6:$A$23</c15:sqref>
                  </c15:fullRef>
                </c:ext>
              </c:extLst>
              <c:f>(DataFR4!$A$10:$A$11,DataFR4!$A$13,DataFR4!$A$16,DataFR4!$A$18:$A$22)</c:f>
              <c:numCache>
                <c:formatCode>General</c:formatCode>
                <c:ptCount val="9"/>
                <c:pt idx="0">
                  <c:v>1967</c:v>
                </c:pt>
                <c:pt idx="1">
                  <c:v>1973</c:v>
                </c:pt>
                <c:pt idx="2">
                  <c:v>1978</c:v>
                </c:pt>
                <c:pt idx="3">
                  <c:v>1988</c:v>
                </c:pt>
                <c:pt idx="4">
                  <c:v>1995</c:v>
                </c:pt>
                <c:pt idx="5">
                  <c:v>1997</c:v>
                </c:pt>
                <c:pt idx="6">
                  <c:v>2002</c:v>
                </c:pt>
                <c:pt idx="7">
                  <c:v>2007</c:v>
                </c:pt>
                <c:pt idx="8">
                  <c:v>2012</c:v>
                </c:pt>
              </c:numCache>
            </c:numRef>
          </c:cat>
          <c:val>
            <c:numRef>
              <c:extLst>
                <c:ext xmlns:c15="http://schemas.microsoft.com/office/drawing/2012/chart" uri="{02D57815-91ED-43cb-92C2-25804820EDAC}">
                  <c15:fullRef>
                    <c15:sqref>DataFR4!$Y$6:$Y$23</c15:sqref>
                  </c15:fullRef>
                </c:ext>
              </c:extLst>
              <c:f>(DataFR4!$Y$10:$Y$11,DataFR4!$Y$13,DataFR4!$Y$16,DataFR4!$Y$18:$Y$22)</c:f>
              <c:numCache>
                <c:formatCode>0%</c:formatCode>
                <c:ptCount val="9"/>
                <c:pt idx="0">
                  <c:v>0.16622698307037354</c:v>
                </c:pt>
                <c:pt idx="1">
                  <c:v>0.12815301120281219</c:v>
                </c:pt>
                <c:pt idx="2">
                  <c:v>0.17159762978553772</c:v>
                </c:pt>
                <c:pt idx="3">
                  <c:v>0.28471469879150391</c:v>
                </c:pt>
                <c:pt idx="4">
                  <c:v>0.18739724159240723</c:v>
                </c:pt>
                <c:pt idx="5">
                  <c:v>0.23926009237766266</c:v>
                </c:pt>
                <c:pt idx="6">
                  <c:v>0.25636976957321167</c:v>
                </c:pt>
                <c:pt idx="7">
                  <c:v>0.22855153679847717</c:v>
                </c:pt>
                <c:pt idx="8">
                  <c:v>0.38280946016311646</c:v>
                </c:pt>
              </c:numCache>
            </c:numRef>
          </c:val>
        </c:ser>
        <c:ser>
          <c:idx val="5"/>
          <c:order val="2"/>
          <c:tx>
            <c:v>Non-pract.catholics</c:v>
          </c:tx>
          <c:spPr>
            <a:solidFill>
              <a:schemeClr val="accent3"/>
            </a:solidFill>
            <a:ln>
              <a:solidFill>
                <a:schemeClr val="accent3"/>
              </a:solidFill>
            </a:ln>
          </c:spPr>
          <c:invertIfNegative val="0"/>
          <c:cat>
            <c:numRef>
              <c:extLst>
                <c:ext xmlns:c15="http://schemas.microsoft.com/office/drawing/2012/chart" uri="{02D57815-91ED-43cb-92C2-25804820EDAC}">
                  <c15:fullRef>
                    <c15:sqref>DataFR4!$A$6:$A$23</c15:sqref>
                  </c15:fullRef>
                </c:ext>
              </c:extLst>
              <c:f>(DataFR4!$A$10:$A$11,DataFR4!$A$13,DataFR4!$A$16,DataFR4!$A$18:$A$22)</c:f>
              <c:numCache>
                <c:formatCode>General</c:formatCode>
                <c:ptCount val="9"/>
                <c:pt idx="0">
                  <c:v>1967</c:v>
                </c:pt>
                <c:pt idx="1">
                  <c:v>1973</c:v>
                </c:pt>
                <c:pt idx="2">
                  <c:v>1978</c:v>
                </c:pt>
                <c:pt idx="3">
                  <c:v>1988</c:v>
                </c:pt>
                <c:pt idx="4">
                  <c:v>1995</c:v>
                </c:pt>
                <c:pt idx="5">
                  <c:v>1997</c:v>
                </c:pt>
                <c:pt idx="6">
                  <c:v>2002</c:v>
                </c:pt>
                <c:pt idx="7">
                  <c:v>2007</c:v>
                </c:pt>
                <c:pt idx="8">
                  <c:v>2012</c:v>
                </c:pt>
              </c:numCache>
            </c:numRef>
          </c:cat>
          <c:val>
            <c:numRef>
              <c:extLst>
                <c:ext xmlns:c15="http://schemas.microsoft.com/office/drawing/2012/chart" uri="{02D57815-91ED-43cb-92C2-25804820EDAC}">
                  <c15:fullRef>
                    <c15:sqref>DataFR4!$Z$6:$Z$23</c15:sqref>
                  </c15:fullRef>
                </c:ext>
              </c:extLst>
              <c:f>(DataFR4!$Z$10:$Z$11,DataFR4!$Z$13,DataFR4!$Z$16,DataFR4!$Z$18:$Z$22)</c:f>
              <c:numCache>
                <c:formatCode>0%</c:formatCode>
                <c:ptCount val="9"/>
                <c:pt idx="0">
                  <c:v>0.50609767436981201</c:v>
                </c:pt>
                <c:pt idx="1">
                  <c:v>0.51034116744995117</c:v>
                </c:pt>
                <c:pt idx="2">
                  <c:v>0.53476405143737793</c:v>
                </c:pt>
                <c:pt idx="3">
                  <c:v>0.55304074287414551</c:v>
                </c:pt>
                <c:pt idx="4">
                  <c:v>0.45215028524398804</c:v>
                </c:pt>
                <c:pt idx="5">
                  <c:v>0.45214799046516418</c:v>
                </c:pt>
                <c:pt idx="6">
                  <c:v>0.39337295293807983</c:v>
                </c:pt>
                <c:pt idx="7">
                  <c:v>0.38245132565498352</c:v>
                </c:pt>
                <c:pt idx="8">
                  <c:v>0.41842192411422729</c:v>
                </c:pt>
              </c:numCache>
            </c:numRef>
          </c:val>
        </c:ser>
        <c:ser>
          <c:idx val="4"/>
          <c:order val="4"/>
          <c:tx>
            <c:v>No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DataFR4!$A$6:$A$23</c15:sqref>
                  </c15:fullRef>
                </c:ext>
              </c:extLst>
              <c:f>(DataFR4!$A$10:$A$11,DataFR4!$A$13,DataFR4!$A$16,DataFR4!$A$18:$A$22)</c:f>
              <c:numCache>
                <c:formatCode>General</c:formatCode>
                <c:ptCount val="9"/>
                <c:pt idx="0">
                  <c:v>1967</c:v>
                </c:pt>
                <c:pt idx="1">
                  <c:v>1973</c:v>
                </c:pt>
                <c:pt idx="2">
                  <c:v>1978</c:v>
                </c:pt>
                <c:pt idx="3">
                  <c:v>1988</c:v>
                </c:pt>
                <c:pt idx="4">
                  <c:v>1995</c:v>
                </c:pt>
                <c:pt idx="5">
                  <c:v>1997</c:v>
                </c:pt>
                <c:pt idx="6">
                  <c:v>2002</c:v>
                </c:pt>
                <c:pt idx="7">
                  <c:v>2007</c:v>
                </c:pt>
                <c:pt idx="8">
                  <c:v>2012</c:v>
                </c:pt>
              </c:numCache>
            </c:numRef>
          </c:cat>
          <c:val>
            <c:numRef>
              <c:extLst>
                <c:ext xmlns:c15="http://schemas.microsoft.com/office/drawing/2012/chart" uri="{02D57815-91ED-43cb-92C2-25804820EDAC}">
                  <c15:fullRef>
                    <c15:sqref>DataFR4!$W$6:$W$23</c15:sqref>
                  </c15:fullRef>
                </c:ext>
              </c:extLst>
              <c:f>(DataFR4!$W$10:$W$11,DataFR4!$W$13,DataFR4!$W$16,DataFR4!$W$18:$W$22)</c:f>
              <c:numCache>
                <c:formatCode>0%</c:formatCode>
                <c:ptCount val="9"/>
                <c:pt idx="0">
                  <c:v>0.78588294982910156</c:v>
                </c:pt>
                <c:pt idx="1">
                  <c:v>0.86424911022186279</c:v>
                </c:pt>
                <c:pt idx="2">
                  <c:v>0.84999507665634155</c:v>
                </c:pt>
                <c:pt idx="3">
                  <c:v>0.8204304575920105</c:v>
                </c:pt>
                <c:pt idx="4">
                  <c:v>0.72529006004333496</c:v>
                </c:pt>
                <c:pt idx="5">
                  <c:v>0.68969380855560303</c:v>
                </c:pt>
                <c:pt idx="6">
                  <c:v>0.64255380630493164</c:v>
                </c:pt>
                <c:pt idx="7">
                  <c:v>0.66008228063583374</c:v>
                </c:pt>
                <c:pt idx="8">
                  <c:v>0.64008480310440063</c:v>
                </c:pt>
              </c:numCache>
            </c:numRef>
          </c:val>
        </c:ser>
        <c:dLbls>
          <c:showLegendKey val="0"/>
          <c:showVal val="0"/>
          <c:showCatName val="0"/>
          <c:showSerName val="0"/>
          <c:showPercent val="0"/>
          <c:showBubbleSize val="0"/>
        </c:dLbls>
        <c:gapWidth val="150"/>
        <c:axId val="572389696"/>
        <c:axId val="572391264"/>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DataFR4!$A$6:$A$23</c15:sqref>
                        </c15:fullRef>
                        <c15:formulaRef>
                          <c15:sqref>(DataFR4!$A$10:$A$11,DataFR4!$A$13,DataFR4!$A$16,DataFR4!$A$18:$A$22)</c15:sqref>
                        </c15:formulaRef>
                      </c:ext>
                    </c:extLst>
                    <c:numCache>
                      <c:formatCode>General</c:formatCode>
                      <c:ptCount val="9"/>
                      <c:pt idx="0">
                        <c:v>1967</c:v>
                      </c:pt>
                      <c:pt idx="1">
                        <c:v>1973</c:v>
                      </c:pt>
                      <c:pt idx="2">
                        <c:v>1978</c:v>
                      </c:pt>
                      <c:pt idx="3">
                        <c:v>1988</c:v>
                      </c:pt>
                      <c:pt idx="4">
                        <c:v>1995</c:v>
                      </c:pt>
                      <c:pt idx="5">
                        <c:v>1997</c:v>
                      </c:pt>
                      <c:pt idx="6">
                        <c:v>2002</c:v>
                      </c:pt>
                      <c:pt idx="7">
                        <c:v>2007</c:v>
                      </c:pt>
                      <c:pt idx="8">
                        <c:v>2012</c:v>
                      </c:pt>
                    </c:numCache>
                  </c:numRef>
                </c:cat>
                <c:val>
                  <c:numRef>
                    <c:extLst>
                      <c:ext uri="{02D57815-91ED-43cb-92C2-25804820EDAC}">
                        <c15:fullRef>
                          <c15:sqref>DataFR4!$U$6:$U$23</c15:sqref>
                        </c15:fullRef>
                        <c15:formulaRef>
                          <c15:sqref>(DataFR4!$U$10:$U$11,DataFR4!$U$13,DataFR4!$U$16,DataFR4!$U$18:$U$22)</c15:sqref>
                        </c15:formulaRef>
                      </c:ext>
                    </c:extLst>
                    <c:numCache>
                      <c:formatCode>0%</c:formatCode>
                      <c:ptCount val="9"/>
                      <c:pt idx="0">
                        <c:v>0.41111562691747316</c:v>
                      </c:pt>
                      <c:pt idx="1">
                        <c:v>0.44398372833898919</c:v>
                      </c:pt>
                      <c:pt idx="2">
                        <c:v>0.45871486985788956</c:v>
                      </c:pt>
                      <c:pt idx="3">
                        <c:v>0.50335793687337382</c:v>
                      </c:pt>
                      <c:pt idx="4">
                        <c:v>0.40906162571974619</c:v>
                      </c:pt>
                      <c:pt idx="5">
                        <c:v>0.41835287075576011</c:v>
                      </c:pt>
                      <c:pt idx="6">
                        <c:v>0.37230286909395494</c:v>
                      </c:pt>
                      <c:pt idx="7">
                        <c:v>0.36364508019092029</c:v>
                      </c:pt>
                      <c:pt idx="8">
                        <c:v>0.41429192042495966</c:v>
                      </c:pt>
                    </c:numCache>
                  </c:numRef>
                </c:val>
                <c:extLst/>
              </c15:ser>
            </c15:filteredBarSeries>
            <c15:filteredBarSeries>
              <c15: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DataFR4!$A$6:$A$23</c15:sqref>
                        </c15:fullRef>
                        <c15:formulaRef>
                          <c15:sqref>(DataFR4!$A$10:$A$11,DataFR4!$A$13,DataFR4!$A$16,DataFR4!$A$18:$A$22)</c15:sqref>
                        </c15:formulaRef>
                      </c:ext>
                    </c:extLst>
                    <c:numCache>
                      <c:formatCode>General</c:formatCode>
                      <c:ptCount val="9"/>
                      <c:pt idx="0">
                        <c:v>1967</c:v>
                      </c:pt>
                      <c:pt idx="1">
                        <c:v>1973</c:v>
                      </c:pt>
                      <c:pt idx="2">
                        <c:v>1978</c:v>
                      </c:pt>
                      <c:pt idx="3">
                        <c:v>1988</c:v>
                      </c:pt>
                      <c:pt idx="4">
                        <c:v>1995</c:v>
                      </c:pt>
                      <c:pt idx="5">
                        <c:v>1997</c:v>
                      </c:pt>
                      <c:pt idx="6">
                        <c:v>2002</c:v>
                      </c:pt>
                      <c:pt idx="7">
                        <c:v>2007</c:v>
                      </c:pt>
                      <c:pt idx="8">
                        <c:v>2012</c:v>
                      </c:pt>
                    </c:numCache>
                  </c:numRef>
                </c:cat>
                <c:val>
                  <c:numRef>
                    <c:extLst>
                      <c:ext xmlns:c15="http://schemas.microsoft.com/office/drawing/2012/chart" uri="{02D57815-91ED-43cb-92C2-25804820EDAC}">
                        <c15:fullRef>
                          <c15:sqref>DataFR4!$V$6:$V$23</c15:sqref>
                        </c15:fullRef>
                        <c15:formulaRef>
                          <c15:sqref>(DataFR4!$V$10:$V$11,DataFR4!$V$13,DataFR4!$V$16,DataFR4!$V$18:$V$22)</c15:sqref>
                        </c15:formulaRef>
                      </c:ext>
                    </c:extLst>
                    <c:numCache>
                      <c:formatCode>0%</c:formatCode>
                      <c:ptCount val="9"/>
                      <c:pt idx="0">
                        <c:v>0.67910977344765311</c:v>
                      </c:pt>
                      <c:pt idx="1">
                        <c:v>0.50211309889577538</c:v>
                      </c:pt>
                      <c:pt idx="2">
                        <c:v>0.52024271389595944</c:v>
                      </c:pt>
                      <c:pt idx="3">
                        <c:v>0.56268403986662918</c:v>
                      </c:pt>
                      <c:pt idx="4">
                        <c:v>0.49907430730648344</c:v>
                      </c:pt>
                      <c:pt idx="5">
                        <c:v>0.5098822869535734</c:v>
                      </c:pt>
                      <c:pt idx="6">
                        <c:v>0.41859719515354538</c:v>
                      </c:pt>
                      <c:pt idx="7">
                        <c:v>0.48254899136647039</c:v>
                      </c:pt>
                      <c:pt idx="8">
                        <c:v>0.52279592632719629</c:v>
                      </c:pt>
                    </c:numCache>
                  </c:numRef>
                </c:val>
                <c:extLst xmlns:c15="http://schemas.microsoft.com/office/drawing/2012/chart"/>
              </c15:ser>
            </c15:filteredBarSeries>
            <c15:filteredBarSeries>
              <c15:ser>
                <c:idx val="3"/>
                <c:order val="5"/>
                <c:tx>
                  <c:v>Muslim</c:v>
                </c:tx>
                <c:spPr>
                  <a:solidFill>
                    <a:schemeClr val="accent6"/>
                  </a:solidFill>
                  <a:ln>
                    <a:solidFill>
                      <a:schemeClr val="accent6"/>
                    </a:solidFill>
                  </a:ln>
                </c:spPr>
                <c:invertIfNegative val="0"/>
                <c:cat>
                  <c:numRef>
                    <c:extLst>
                      <c:ext xmlns:c15="http://schemas.microsoft.com/office/drawing/2012/chart" uri="{02D57815-91ED-43cb-92C2-25804820EDAC}">
                        <c15:fullRef>
                          <c15:sqref>DataFR4!$A$6:$A$23</c15:sqref>
                        </c15:fullRef>
                        <c15:formulaRef>
                          <c15:sqref>(DataFR4!$A$10:$A$11,DataFR4!$A$13,DataFR4!$A$16,DataFR4!$A$18:$A$22)</c15:sqref>
                        </c15:formulaRef>
                      </c:ext>
                    </c:extLst>
                    <c:numCache>
                      <c:formatCode>General</c:formatCode>
                      <c:ptCount val="9"/>
                      <c:pt idx="0">
                        <c:v>1967</c:v>
                      </c:pt>
                      <c:pt idx="1">
                        <c:v>1973</c:v>
                      </c:pt>
                      <c:pt idx="2">
                        <c:v>1978</c:v>
                      </c:pt>
                      <c:pt idx="3">
                        <c:v>1988</c:v>
                      </c:pt>
                      <c:pt idx="4">
                        <c:v>1995</c:v>
                      </c:pt>
                      <c:pt idx="5">
                        <c:v>1997</c:v>
                      </c:pt>
                      <c:pt idx="6">
                        <c:v>2002</c:v>
                      </c:pt>
                      <c:pt idx="7">
                        <c:v>2007</c:v>
                      </c:pt>
                      <c:pt idx="8">
                        <c:v>2012</c:v>
                      </c:pt>
                    </c:numCache>
                  </c:numRef>
                </c:cat>
                <c:val>
                  <c:numRef>
                    <c:extLst>
                      <c:ext xmlns:c15="http://schemas.microsoft.com/office/drawing/2012/chart" uri="{02D57815-91ED-43cb-92C2-25804820EDAC}">
                        <c15:fullRef>
                          <c15:sqref>DataFR4!$X$6:$X$23</c15:sqref>
                        </c15:fullRef>
                        <c15:formulaRef>
                          <c15:sqref>(DataFR4!$X$10:$X$11,DataFR4!$X$13,DataFR4!$X$16,DataFR4!$X$18:$X$22)</c15:sqref>
                        </c15:formulaRef>
                      </c:ext>
                    </c:extLst>
                    <c:numCache>
                      <c:formatCode>0%</c:formatCode>
                      <c:ptCount val="9"/>
                      <c:pt idx="3">
                        <c:v>0.75673371553421021</c:v>
                      </c:pt>
                      <c:pt idx="4">
                        <c:v>0.83609509468078613</c:v>
                      </c:pt>
                      <c:pt idx="5">
                        <c:v>0.91900283098220825</c:v>
                      </c:pt>
                      <c:pt idx="6">
                        <c:v>0.80830526351928711</c:v>
                      </c:pt>
                      <c:pt idx="7">
                        <c:v>0.94495058059692383</c:v>
                      </c:pt>
                      <c:pt idx="8">
                        <c:v>0.91365647315979004</c:v>
                      </c:pt>
                    </c:numCache>
                  </c:numRef>
                </c:val>
              </c15:ser>
            </c15:filteredBarSeries>
          </c:ext>
        </c:extLst>
      </c:barChart>
      <c:catAx>
        <c:axId val="57238969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72391264"/>
        <c:crosses val="autoZero"/>
        <c:auto val="1"/>
        <c:lblAlgn val="ctr"/>
        <c:lblOffset val="100"/>
        <c:noMultiLvlLbl val="0"/>
      </c:catAx>
      <c:valAx>
        <c:axId val="572391264"/>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72389696"/>
        <c:crosses val="autoZero"/>
        <c:crossBetween val="between"/>
        <c:majorUnit val="0.1"/>
      </c:valAx>
      <c:spPr>
        <a:ln w="25400">
          <a:solidFill>
            <a:schemeClr val="tx1"/>
          </a:solidFill>
        </a:ln>
      </c:spPr>
    </c:plotArea>
    <c:legend>
      <c:legendPos val="t"/>
      <c:layout>
        <c:manualLayout>
          <c:xMode val="edge"/>
          <c:yMode val="edge"/>
          <c:x val="9.892624730970076E-2"/>
          <c:y val="7.1181199278814153E-2"/>
          <c:w val="0.89175056694168109"/>
          <c:h val="5.5547488134803799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5.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6.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7.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8.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9.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0.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2.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3.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chartsheets/sheet14.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chartsheets/sheet20.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1.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chartsheets/sheet22.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0.01668</cdr:x>
      <cdr:y>0.86475</cdr:y>
    </cdr:from>
    <cdr:to>
      <cdr:x>0.97756</cdr:x>
      <cdr:y>0.99869</cdr:y>
    </cdr:to>
    <cdr:sp macro="" textlink="">
      <cdr:nvSpPr>
        <cdr:cNvPr id="6" name="Rectangle 5"/>
        <cdr:cNvSpPr/>
      </cdr:nvSpPr>
      <cdr:spPr>
        <a:xfrm xmlns:a="http://schemas.openxmlformats.org/drawingml/2006/main">
          <a:off x="152523" y="4872351"/>
          <a:ext cx="8786324" cy="75467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1978, left-wing parties (PS, PCF, Rad., etc.) obtain 46% of the vote among voters with bottom 10% income, 23% of the vote among top 10% income voters, and 17% among top 1%. Generally speaking, the profile of left-wing vote by income percentile is relatively flat within the bottom 90%, and strongly declining for the top 10%, especially at the beginning of the period. </a:t>
          </a:r>
          <a:r>
            <a:rPr lang="fr-FR" sz="1200" b="1" i="0" baseline="0">
              <a:solidFill>
                <a:schemeClr val="lt1"/>
              </a:solidFill>
              <a:effectLst/>
              <a:latin typeface="Arial" panose="020B0604020202020204" pitchFamily="34" charset="0"/>
              <a:ea typeface="+mn-ea"/>
              <a:cs typeface="Arial" panose="020B0604020202020204" pitchFamily="34" charset="0"/>
            </a:rPr>
            <a:t>Source</a:t>
          </a:r>
          <a:r>
            <a:rPr lang="fr-FR" sz="1200" b="0" i="0" baseline="0">
              <a:solidFill>
                <a:schemeClr val="lt1"/>
              </a:solidFill>
              <a:effectLst/>
              <a:latin typeface="+mn-lt"/>
              <a:ea typeface="+mn-ea"/>
              <a:cs typeface="+mn-cs"/>
            </a:rPr>
            <a:t>: </a:t>
          </a:r>
          <a:r>
            <a:rPr lang="fr-FR" sz="1100" b="0" i="0" baseline="0">
              <a:solidFill>
                <a:schemeClr val="lt1"/>
              </a:solidFill>
              <a:effectLst/>
              <a:latin typeface="+mn-lt"/>
              <a:ea typeface="+mn-ea"/>
              <a:cs typeface="+mn-cs"/>
            </a:rPr>
            <a:t>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0.04466</cdr:x>
      <cdr:y>0.86346</cdr:y>
    </cdr:from>
    <cdr:to>
      <cdr:x>0.97756</cdr:x>
      <cdr:y>0.9896</cdr:y>
    </cdr:to>
    <cdr:sp macro="" textlink="">
      <cdr:nvSpPr>
        <cdr:cNvPr id="5" name="Rectangle 4"/>
        <cdr:cNvSpPr/>
      </cdr:nvSpPr>
      <cdr:spPr>
        <a:xfrm xmlns:a="http://schemas.openxmlformats.org/drawingml/2006/main">
          <a:off x="408373" y="4865077"/>
          <a:ext cx="8530473" cy="7107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1978, left-wing parties (PS, PCF, Rad., etc.) obtain 69% of the vote among voters with bottom 10% wealth, 23% of the vote among voters with top 10% wealth, and 13% among top 1% wealth holders. Generally speaking, the profile of left-wing vote by wealth percentile is strongly declining, all along the distribution, especially at the begining of the period.  </a:t>
          </a:r>
          <a:r>
            <a:rPr lang="fr-FR" sz="11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Arial" panose="020B0604020202020204" pitchFamily="34" charset="0"/>
              <a:ea typeface="+mn-ea"/>
              <a:cs typeface="Arial" panose="020B0604020202020204" pitchFamily="34" charset="0"/>
            </a:rPr>
            <a:t>: calculs de l'auteur à partir des enquêtes post-électorales 1956-2017 (élections présidentielles et législatives). </a:t>
          </a:r>
          <a:endParaRPr lang="fr-FR">
            <a:effectLst/>
            <a:latin typeface="Arial" panose="020B0604020202020204" pitchFamily="34" charset="0"/>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0.02804</cdr:x>
      <cdr:y>0.87386</cdr:y>
    </cdr:from>
    <cdr:to>
      <cdr:x>0.99438</cdr:x>
      <cdr:y>1</cdr:y>
    </cdr:to>
    <cdr:sp macro="" textlink="">
      <cdr:nvSpPr>
        <cdr:cNvPr id="7" name="Rectangle 6"/>
        <cdr:cNvSpPr/>
      </cdr:nvSpPr>
      <cdr:spPr>
        <a:xfrm xmlns:a="http://schemas.openxmlformats.org/drawingml/2006/main">
          <a:off x="255954" y="4923692"/>
          <a:ext cx="8822109" cy="71071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 </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left vote used to be associated with lower education and lower income voters; it has gradually become associated with higher education voters, giving rising to a "multiple-elite" party system (education vs wealth); it might also become associated with high-income voters in the future, leading to a great reversal and complete realignement of the party system.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Fine lines indicate 90% confidence intervals. </a:t>
          </a:r>
          <a:r>
            <a:rPr lang="fr-FR" sz="12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0.01442</cdr:x>
      <cdr:y>0.86086</cdr:y>
    </cdr:from>
    <cdr:to>
      <cdr:x>0.98077</cdr:x>
      <cdr:y>0.987</cdr:y>
    </cdr:to>
    <cdr:sp macro="" textlink="">
      <cdr:nvSpPr>
        <cdr:cNvPr id="6" name="Rectangle 5"/>
        <cdr:cNvSpPr/>
      </cdr:nvSpPr>
      <cdr:spPr>
        <a:xfrm xmlns:a="http://schemas.openxmlformats.org/drawingml/2006/main">
          <a:off x="131885" y="4850423"/>
          <a:ext cx="8836270" cy="71071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 </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left vote used to be associated with lower education and lower income voters; it has gradually become associated with higher education voters, giving rising to a "multiple-elite" party system (education vs wealth); it might also become associated with high-income voters in the future, leading to a great reversal and complete realignement of the party system.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Fine lines indicate 90% confidence intervals. </a:t>
          </a:r>
          <a:r>
            <a:rPr lang="fr-FR" sz="12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0.00864</cdr:x>
      <cdr:y>0.86032</cdr:y>
    </cdr:from>
    <cdr:to>
      <cdr:x>1</cdr:x>
      <cdr:y>0.96997</cdr:y>
    </cdr:to>
    <cdr:sp macro="" textlink="">
      <cdr:nvSpPr>
        <cdr:cNvPr id="6" name="Rectangle 5"/>
        <cdr:cNvSpPr/>
      </cdr:nvSpPr>
      <cdr:spPr>
        <a:xfrm xmlns:a="http://schemas.openxmlformats.org/drawingml/2006/main">
          <a:off x="79574" y="4828481"/>
          <a:ext cx="9130368" cy="6154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2012, the left candidate (Hollande) obtains 38% of the vote among voters reporting to be practicing catholics (going to church at least once a month), 42% among non-practicing catholics, and 64% among voters reporting no religion. </a:t>
          </a:r>
          <a:r>
            <a:rPr lang="fr-FR" sz="11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0.85386</cdr:y>
    </cdr:from>
    <cdr:to>
      <cdr:x>0.99833</cdr:x>
      <cdr:y>0.98241</cdr:y>
    </cdr:to>
    <cdr:sp macro="" textlink="">
      <cdr:nvSpPr>
        <cdr:cNvPr id="5" name="Rectangle 4"/>
        <cdr:cNvSpPr/>
      </cdr:nvSpPr>
      <cdr:spPr>
        <a:xfrm xmlns:a="http://schemas.openxmlformats.org/drawingml/2006/main">
          <a:off x="0" y="4808220"/>
          <a:ext cx="9121140" cy="7239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1956, left parties (socialists-communists-others) obtain a score that is 14 points lower among top 10% education voters than among bottom 90% education voters in France; in 2012, their score is 13 points higher among top 10% educ. voters (after controls for age, sex, income, wealth, father's occupation). The evolution is similar for democratic vote in the US and labour vote in Britain. It also holds with no control. </a:t>
          </a:r>
          <a:r>
            <a:rPr lang="fr-FR" sz="1100" b="0" i="0" baseline="0">
              <a:solidFill>
                <a:schemeClr val="lt1"/>
              </a:solidFill>
              <a:effectLst/>
              <a:latin typeface="Arial" panose="020B0604020202020204" pitchFamily="34" charset="0"/>
              <a:ea typeface="+mn-ea"/>
              <a:cs typeface="Arial" panose="020B0604020202020204" pitchFamily="34" charset="0"/>
            </a:rPr>
            <a:t>score 12 point</a:t>
          </a:r>
          <a:endParaRPr lang="fr-FR" sz="1100">
            <a:effectLst/>
            <a:latin typeface="Arial" panose="020B060402020202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0.08984</cdr:x>
      <cdr:y>0.76362</cdr:y>
    </cdr:from>
    <cdr:to>
      <cdr:x>0.14782</cdr:x>
      <cdr:y>0.81018</cdr:y>
    </cdr:to>
    <cdr:sp macro="" textlink="">
      <cdr:nvSpPr>
        <cdr:cNvPr id="6" name="ZoneTexte 1"/>
        <cdr:cNvSpPr txBox="1"/>
      </cdr:nvSpPr>
      <cdr:spPr>
        <a:xfrm xmlns:a="http://schemas.openxmlformats.org/drawingml/2006/main">
          <a:off x="827455" y="428576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0.12644</cdr:x>
      <cdr:y>0.76493</cdr:y>
    </cdr:from>
    <cdr:to>
      <cdr:x>0.18442</cdr:x>
      <cdr:y>0.81149</cdr:y>
    </cdr:to>
    <cdr:sp macro="" textlink="">
      <cdr:nvSpPr>
        <cdr:cNvPr id="8" name="ZoneTexte 1"/>
        <cdr:cNvSpPr txBox="1"/>
      </cdr:nvSpPr>
      <cdr:spPr>
        <a:xfrm xmlns:a="http://schemas.openxmlformats.org/drawingml/2006/main">
          <a:off x="1164492" y="4293088"/>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0.16144</cdr:x>
      <cdr:y>0.76362</cdr:y>
    </cdr:from>
    <cdr:to>
      <cdr:x>0.21942</cdr:x>
      <cdr:y>0.81018</cdr:y>
    </cdr:to>
    <cdr:sp macro="" textlink="">
      <cdr:nvSpPr>
        <cdr:cNvPr id="9" name="ZoneTexte 1"/>
        <cdr:cNvSpPr txBox="1"/>
      </cdr:nvSpPr>
      <cdr:spPr>
        <a:xfrm xmlns:a="http://schemas.openxmlformats.org/drawingml/2006/main">
          <a:off x="1486875" y="428576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0.19804</cdr:x>
      <cdr:y>0.76623</cdr:y>
    </cdr:from>
    <cdr:to>
      <cdr:x>0.25602</cdr:x>
      <cdr:y>0.81279</cdr:y>
    </cdr:to>
    <cdr:sp macro="" textlink="">
      <cdr:nvSpPr>
        <cdr:cNvPr id="10" name="ZoneTexte 1"/>
        <cdr:cNvSpPr txBox="1"/>
      </cdr:nvSpPr>
      <cdr:spPr>
        <a:xfrm xmlns:a="http://schemas.openxmlformats.org/drawingml/2006/main">
          <a:off x="1823916" y="4300416"/>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0.31896</cdr:x>
      <cdr:y>0.7597</cdr:y>
    </cdr:from>
    <cdr:to>
      <cdr:x>0.37694</cdr:x>
      <cdr:y>0.80626</cdr:y>
    </cdr:to>
    <cdr:sp macro="" textlink="">
      <cdr:nvSpPr>
        <cdr:cNvPr id="12" name="ZoneTexte 1"/>
        <cdr:cNvSpPr txBox="1"/>
      </cdr:nvSpPr>
      <cdr:spPr>
        <a:xfrm xmlns:a="http://schemas.openxmlformats.org/drawingml/2006/main">
          <a:off x="2937607" y="42637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0.35556</cdr:x>
      <cdr:y>0.76231</cdr:y>
    </cdr:from>
    <cdr:to>
      <cdr:x>0.41354</cdr:x>
      <cdr:y>0.80888</cdr:y>
    </cdr:to>
    <cdr:sp macro="" textlink="">
      <cdr:nvSpPr>
        <cdr:cNvPr id="14" name="ZoneTexte 1"/>
        <cdr:cNvSpPr txBox="1"/>
      </cdr:nvSpPr>
      <cdr:spPr>
        <a:xfrm xmlns:a="http://schemas.openxmlformats.org/drawingml/2006/main">
          <a:off x="3274647" y="427843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0.39215</cdr:x>
      <cdr:y>0.76101</cdr:y>
    </cdr:from>
    <cdr:to>
      <cdr:x>0.45013</cdr:x>
      <cdr:y>0.80757</cdr:y>
    </cdr:to>
    <cdr:sp macro="" textlink="">
      <cdr:nvSpPr>
        <cdr:cNvPr id="15" name="ZoneTexte 1"/>
        <cdr:cNvSpPr txBox="1"/>
      </cdr:nvSpPr>
      <cdr:spPr>
        <a:xfrm xmlns:a="http://schemas.openxmlformats.org/drawingml/2006/main">
          <a:off x="3611685" y="4271107"/>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0.42556</cdr:x>
      <cdr:y>0.7597</cdr:y>
    </cdr:from>
    <cdr:to>
      <cdr:x>0.48354</cdr:x>
      <cdr:y>0.80626</cdr:y>
    </cdr:to>
    <cdr:sp macro="" textlink="">
      <cdr:nvSpPr>
        <cdr:cNvPr id="16" name="ZoneTexte 1"/>
        <cdr:cNvSpPr txBox="1"/>
      </cdr:nvSpPr>
      <cdr:spPr>
        <a:xfrm xmlns:a="http://schemas.openxmlformats.org/drawingml/2006/main">
          <a:off x="3919415" y="4263780"/>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0.46136</cdr:x>
      <cdr:y>0.7584</cdr:y>
    </cdr:from>
    <cdr:to>
      <cdr:x>0.51934</cdr:x>
      <cdr:y>0.80496</cdr:y>
    </cdr:to>
    <cdr:sp macro="" textlink="">
      <cdr:nvSpPr>
        <cdr:cNvPr id="17" name="ZoneTexte 1"/>
        <cdr:cNvSpPr txBox="1"/>
      </cdr:nvSpPr>
      <cdr:spPr>
        <a:xfrm xmlns:a="http://schemas.openxmlformats.org/drawingml/2006/main">
          <a:off x="4249127" y="425645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0.55046</cdr:x>
      <cdr:y>0.7584</cdr:y>
    </cdr:from>
    <cdr:to>
      <cdr:x>0.60844</cdr:x>
      <cdr:y>0.80496</cdr:y>
    </cdr:to>
    <cdr:sp macro="" textlink="">
      <cdr:nvSpPr>
        <cdr:cNvPr id="18" name="ZoneTexte 1"/>
        <cdr:cNvSpPr txBox="1"/>
      </cdr:nvSpPr>
      <cdr:spPr>
        <a:xfrm xmlns:a="http://schemas.openxmlformats.org/drawingml/2006/main">
          <a:off x="5069742"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0.92755</cdr:x>
      <cdr:y>0.7597</cdr:y>
    </cdr:from>
    <cdr:to>
      <cdr:x>0.98553</cdr:x>
      <cdr:y>0.80626</cdr:y>
    </cdr:to>
    <cdr:sp macro="" textlink="">
      <cdr:nvSpPr>
        <cdr:cNvPr id="19" name="ZoneTexte 1"/>
        <cdr:cNvSpPr txBox="1"/>
      </cdr:nvSpPr>
      <cdr:spPr>
        <a:xfrm xmlns:a="http://schemas.openxmlformats.org/drawingml/2006/main">
          <a:off x="8542704" y="4263780"/>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0.88937</cdr:x>
      <cdr:y>0.7584</cdr:y>
    </cdr:from>
    <cdr:to>
      <cdr:x>0.94735</cdr:x>
      <cdr:y>0.80496</cdr:y>
    </cdr:to>
    <cdr:sp macro="" textlink="">
      <cdr:nvSpPr>
        <cdr:cNvPr id="20" name="ZoneTexte 1"/>
        <cdr:cNvSpPr txBox="1"/>
      </cdr:nvSpPr>
      <cdr:spPr>
        <a:xfrm xmlns:a="http://schemas.openxmlformats.org/drawingml/2006/main">
          <a:off x="8191011" y="425645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0.85516</cdr:x>
      <cdr:y>0.76101</cdr:y>
    </cdr:from>
    <cdr:to>
      <cdr:x>0.91314</cdr:x>
      <cdr:y>0.80757</cdr:y>
    </cdr:to>
    <cdr:sp macro="" textlink="">
      <cdr:nvSpPr>
        <cdr:cNvPr id="22" name="ZoneTexte 1"/>
        <cdr:cNvSpPr txBox="1"/>
      </cdr:nvSpPr>
      <cdr:spPr>
        <a:xfrm xmlns:a="http://schemas.openxmlformats.org/drawingml/2006/main">
          <a:off x="7875954" y="4271107"/>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0.81697</cdr:x>
      <cdr:y>0.7584</cdr:y>
    </cdr:from>
    <cdr:to>
      <cdr:x>0.87495</cdr:x>
      <cdr:y>0.80496</cdr:y>
    </cdr:to>
    <cdr:sp macro="" textlink="">
      <cdr:nvSpPr>
        <cdr:cNvPr id="24" name="ZoneTexte 1"/>
        <cdr:cNvSpPr txBox="1"/>
      </cdr:nvSpPr>
      <cdr:spPr>
        <a:xfrm xmlns:a="http://schemas.openxmlformats.org/drawingml/2006/main">
          <a:off x="7524261" y="425645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0.78038</cdr:x>
      <cdr:y>0.7597</cdr:y>
    </cdr:from>
    <cdr:to>
      <cdr:x>0.83836</cdr:x>
      <cdr:y>0.80626</cdr:y>
    </cdr:to>
    <cdr:sp macro="" textlink="">
      <cdr:nvSpPr>
        <cdr:cNvPr id="26" name="ZoneTexte 1"/>
        <cdr:cNvSpPr txBox="1"/>
      </cdr:nvSpPr>
      <cdr:spPr>
        <a:xfrm xmlns:a="http://schemas.openxmlformats.org/drawingml/2006/main">
          <a:off x="7187223" y="4263780"/>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0.69287</cdr:x>
      <cdr:y>0.75709</cdr:y>
    </cdr:from>
    <cdr:to>
      <cdr:x>0.75085</cdr:x>
      <cdr:y>0.80365</cdr:y>
    </cdr:to>
    <cdr:sp macro="" textlink="">
      <cdr:nvSpPr>
        <cdr:cNvPr id="29" name="ZoneTexte 1"/>
        <cdr:cNvSpPr txBox="1"/>
      </cdr:nvSpPr>
      <cdr:spPr>
        <a:xfrm xmlns:a="http://schemas.openxmlformats.org/drawingml/2006/main">
          <a:off x="6381262" y="4249127"/>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0.65945</cdr:x>
      <cdr:y>0.7597</cdr:y>
    </cdr:from>
    <cdr:to>
      <cdr:x>0.71743</cdr:x>
      <cdr:y>0.80626</cdr:y>
    </cdr:to>
    <cdr:sp macro="" textlink="">
      <cdr:nvSpPr>
        <cdr:cNvPr id="31" name="ZoneTexte 1"/>
        <cdr:cNvSpPr txBox="1"/>
      </cdr:nvSpPr>
      <cdr:spPr>
        <a:xfrm xmlns:a="http://schemas.openxmlformats.org/drawingml/2006/main">
          <a:off x="6073531" y="42637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0.62206</cdr:x>
      <cdr:y>0.7584</cdr:y>
    </cdr:from>
    <cdr:to>
      <cdr:x>0.68004</cdr:x>
      <cdr:y>0.80496</cdr:y>
    </cdr:to>
    <cdr:sp macro="" textlink="">
      <cdr:nvSpPr>
        <cdr:cNvPr id="32" name="ZoneTexte 1"/>
        <cdr:cNvSpPr txBox="1"/>
      </cdr:nvSpPr>
      <cdr:spPr>
        <a:xfrm xmlns:a="http://schemas.openxmlformats.org/drawingml/2006/main">
          <a:off x="5729165"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0.58626</cdr:x>
      <cdr:y>0.7584</cdr:y>
    </cdr:from>
    <cdr:to>
      <cdr:x>0.64424</cdr:x>
      <cdr:y>0.80496</cdr:y>
    </cdr:to>
    <cdr:sp macro="" textlink="">
      <cdr:nvSpPr>
        <cdr:cNvPr id="33" name="ZoneTexte 1"/>
        <cdr:cNvSpPr txBox="1"/>
      </cdr:nvSpPr>
      <cdr:spPr>
        <a:xfrm xmlns:a="http://schemas.openxmlformats.org/drawingml/2006/main">
          <a:off x="5399454" y="425645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0.02546</cdr:x>
      <cdr:y>0.86066</cdr:y>
    </cdr:from>
    <cdr:to>
      <cdr:x>0.98488</cdr:x>
      <cdr:y>0.98564</cdr:y>
    </cdr:to>
    <cdr:sp macro="" textlink="">
      <cdr:nvSpPr>
        <cdr:cNvPr id="25" name="Rectangle 24"/>
        <cdr:cNvSpPr/>
      </cdr:nvSpPr>
      <cdr:spPr>
        <a:xfrm xmlns:a="http://schemas.openxmlformats.org/drawingml/2006/main">
          <a:off x="234462" y="4830408"/>
          <a:ext cx="8836269" cy="7014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2012, the left-wing candidate (Hollande) obtains 38% of the vote among practicing catholics (at least once a month), 42% among non-practicing catholics, 52% among voters reporting another religion (protestantism, judaism, buddhism, etc., except islam), 64% among voters with no religion and 91% among muslims. Islam is classified with "other religion" in 1973-1978. </a:t>
          </a:r>
          <a:r>
            <a:rPr lang="fr-FR" sz="11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Arial" panose="020B0604020202020204" pitchFamily="34" charset="0"/>
              <a:ea typeface="+mn-ea"/>
              <a:cs typeface="Arial" panose="020B0604020202020204" pitchFamily="34" charset="0"/>
            </a:rPr>
            <a:t>: </a:t>
          </a:r>
          <a:r>
            <a:rPr lang="fr-FR" sz="1100" b="0" i="0" baseline="0">
              <a:solidFill>
                <a:schemeClr val="lt1"/>
              </a:solidFill>
              <a:effectLst/>
              <a:latin typeface="+mn-lt"/>
              <a:ea typeface="+mn-ea"/>
              <a:cs typeface="+mn-cs"/>
            </a:rPr>
            <a:t>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0.23304</cdr:x>
      <cdr:y>0.76362</cdr:y>
    </cdr:from>
    <cdr:to>
      <cdr:x>0.29102</cdr:x>
      <cdr:y>0.81018</cdr:y>
    </cdr:to>
    <cdr:sp macro="" textlink="">
      <cdr:nvSpPr>
        <cdr:cNvPr id="23" name="ZoneTexte 1"/>
        <cdr:cNvSpPr txBox="1"/>
      </cdr:nvSpPr>
      <cdr:spPr>
        <a:xfrm xmlns:a="http://schemas.openxmlformats.org/drawingml/2006/main">
          <a:off x="2146300" y="4285761"/>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0.02123</cdr:x>
      <cdr:y>0.88315</cdr:y>
    </cdr:from>
    <cdr:to>
      <cdr:x>0.98635</cdr:x>
      <cdr:y>0.97919</cdr:y>
    </cdr:to>
    <cdr:sp macro="" textlink="">
      <cdr:nvSpPr>
        <cdr:cNvPr id="5" name="Rectangle 4"/>
        <cdr:cNvSpPr/>
      </cdr:nvSpPr>
      <cdr:spPr>
        <a:xfrm xmlns:a="http://schemas.openxmlformats.org/drawingml/2006/main">
          <a:off x="193816" y="4976024"/>
          <a:ext cx="8810914" cy="54114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2012, the left candidate (Hollande) obtained a score among muslim voters that was 42 points higher than among other voters; the gap falls to 38 points after controls for age, sex, educ., income, wealth, father's occupation.</a:t>
          </a:r>
          <a:endParaRPr lang="fr-FR" sz="1100" b="1" i="0" baseline="0">
            <a:solidFill>
              <a:sysClr val="windowText" lastClr="000000"/>
            </a:solidFill>
            <a:effectLst/>
            <a:latin typeface="Arial" panose="020B060402020202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29346"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0.02324</cdr:x>
      <cdr:y>0.83745</cdr:y>
    </cdr:from>
    <cdr:to>
      <cdr:x>0.97191</cdr:x>
      <cdr:y>0.96099</cdr:y>
    </cdr:to>
    <cdr:sp macro="" textlink="">
      <cdr:nvSpPr>
        <cdr:cNvPr id="5" name="Rectangle 4"/>
        <cdr:cNvSpPr/>
      </cdr:nvSpPr>
      <cdr:spPr>
        <a:xfrm xmlns:a="http://schemas.openxmlformats.org/drawingml/2006/main">
          <a:off x="212167" y="4718532"/>
          <a:ext cx="8660738" cy="69606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2002-2017 (see piketty.pse.ens.fr/conflict)</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2017, 21% of voters are "internationalists-egalitarians" (they consider that there are not too many migrants, and that we should reduce inequality between rich and poor); 26% are "nativists-inegalitarians" (they consider that there are too many migrants and that we should not reduce rich-poor gap); 23% are "internationalists-inegalitarians &amp; 30% "nativists-egalitarians". </a:t>
          </a:r>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0.021</cdr:x>
      <cdr:y>0.86292</cdr:y>
    </cdr:from>
    <cdr:to>
      <cdr:x>0.97852</cdr:x>
      <cdr:y>0.98303</cdr:y>
    </cdr:to>
    <cdr:sp macro="" textlink="">
      <cdr:nvSpPr>
        <cdr:cNvPr id="13" name="Rectangle 12"/>
        <cdr:cNvSpPr/>
      </cdr:nvSpPr>
      <cdr:spPr>
        <a:xfrm xmlns:a="http://schemas.openxmlformats.org/drawingml/2006/main">
          <a:off x="193399" y="4843096"/>
          <a:ext cx="8818716" cy="6740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US post-electoral surveys 1948-2016 (ANES)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in 2016, the democratic party candidate (Clinton) obtained 45% of the vote among high-school graduates and 75% among PhDs. Primary: voters with no high-school degree. Secondary: high-school degree but not bachelor degree. Higher (BA): bachelor degree. Higher (MA): advanced degree (master, law/medical school). Higher (PhD): PhD degree.</a:t>
          </a:r>
          <a:endParaRPr lang="fr-FR" sz="1050" b="1" i="0" baseline="0">
            <a:solidFill>
              <a:sysClr val="windowText" lastClr="000000"/>
            </a:solidFill>
            <a:effectLst/>
            <a:latin typeface="Arial" panose="020B060402020202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0.09163</cdr:x>
      <cdr:y>0.76603</cdr:y>
    </cdr:from>
    <cdr:to>
      <cdr:x>0.14961</cdr:x>
      <cdr:y>0.81259</cdr:y>
    </cdr:to>
    <cdr:sp macro="" textlink="">
      <cdr:nvSpPr>
        <cdr:cNvPr id="5" name="ZoneTexte 1"/>
        <cdr:cNvSpPr txBox="1"/>
      </cdr:nvSpPr>
      <cdr:spPr>
        <a:xfrm xmlns:a="http://schemas.openxmlformats.org/drawingml/2006/main">
          <a:off x="842963" y="429294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0.42458</cdr:x>
      <cdr:y>0.76356</cdr:y>
    </cdr:from>
    <cdr:to>
      <cdr:x>0.48256</cdr:x>
      <cdr:y>0.81012</cdr:y>
    </cdr:to>
    <cdr:sp macro="" textlink="">
      <cdr:nvSpPr>
        <cdr:cNvPr id="9" name="ZoneTexte 1"/>
        <cdr:cNvSpPr txBox="1"/>
      </cdr:nvSpPr>
      <cdr:spPr>
        <a:xfrm xmlns:a="http://schemas.openxmlformats.org/drawingml/2006/main">
          <a:off x="3905844" y="42790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0.39142</cdr:x>
      <cdr:y>0.76231</cdr:y>
    </cdr:from>
    <cdr:to>
      <cdr:x>0.4494</cdr:x>
      <cdr:y>0.80888</cdr:y>
    </cdr:to>
    <cdr:sp macro="" textlink="">
      <cdr:nvSpPr>
        <cdr:cNvPr id="10" name="ZoneTexte 1"/>
        <cdr:cNvSpPr txBox="1"/>
      </cdr:nvSpPr>
      <cdr:spPr>
        <a:xfrm xmlns:a="http://schemas.openxmlformats.org/drawingml/2006/main">
          <a:off x="3600810" y="4272110"/>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0.35521</cdr:x>
      <cdr:y>0.76348</cdr:y>
    </cdr:from>
    <cdr:to>
      <cdr:x>0.41319</cdr:x>
      <cdr:y>0.81004</cdr:y>
    </cdr:to>
    <cdr:sp macro="" textlink="">
      <cdr:nvSpPr>
        <cdr:cNvPr id="11" name="ZoneTexte 1"/>
        <cdr:cNvSpPr txBox="1"/>
      </cdr:nvSpPr>
      <cdr:spPr>
        <a:xfrm xmlns:a="http://schemas.openxmlformats.org/drawingml/2006/main">
          <a:off x="3267726" y="42786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0.31983</cdr:x>
      <cdr:y>0.76478</cdr:y>
    </cdr:from>
    <cdr:to>
      <cdr:x>0.37781</cdr:x>
      <cdr:y>0.81135</cdr:y>
    </cdr:to>
    <cdr:sp macro="" textlink="">
      <cdr:nvSpPr>
        <cdr:cNvPr id="12" name="ZoneTexte 1"/>
        <cdr:cNvSpPr txBox="1"/>
      </cdr:nvSpPr>
      <cdr:spPr>
        <a:xfrm xmlns:a="http://schemas.openxmlformats.org/drawingml/2006/main">
          <a:off x="2942249" y="4285964"/>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0.19864</cdr:x>
      <cdr:y>0.76486</cdr:y>
    </cdr:from>
    <cdr:to>
      <cdr:x>0.25662</cdr:x>
      <cdr:y>0.81142</cdr:y>
    </cdr:to>
    <cdr:sp macro="" textlink="">
      <cdr:nvSpPr>
        <cdr:cNvPr id="15" name="ZoneTexte 1"/>
        <cdr:cNvSpPr txBox="1"/>
      </cdr:nvSpPr>
      <cdr:spPr>
        <a:xfrm xmlns:a="http://schemas.openxmlformats.org/drawingml/2006/main">
          <a:off x="1827341" y="42863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0.12554</cdr:x>
      <cdr:y>0.76362</cdr:y>
    </cdr:from>
    <cdr:to>
      <cdr:x>0.18352</cdr:x>
      <cdr:y>0.81018</cdr:y>
    </cdr:to>
    <cdr:sp macro="" textlink="">
      <cdr:nvSpPr>
        <cdr:cNvPr id="16" name="ZoneTexte 1"/>
        <cdr:cNvSpPr txBox="1"/>
      </cdr:nvSpPr>
      <cdr:spPr>
        <a:xfrm xmlns:a="http://schemas.openxmlformats.org/drawingml/2006/main">
          <a:off x="1154925" y="427945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0.16168</cdr:x>
      <cdr:y>0.76493</cdr:y>
    </cdr:from>
    <cdr:to>
      <cdr:x>0.21966</cdr:x>
      <cdr:y>0.81149</cdr:y>
    </cdr:to>
    <cdr:sp macro="" textlink="">
      <cdr:nvSpPr>
        <cdr:cNvPr id="17" name="ZoneTexte 1"/>
        <cdr:cNvSpPr txBox="1"/>
      </cdr:nvSpPr>
      <cdr:spPr>
        <a:xfrm xmlns:a="http://schemas.openxmlformats.org/drawingml/2006/main">
          <a:off x="1487329" y="42867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0.65587</cdr:x>
      <cdr:y>0.76356</cdr:y>
    </cdr:from>
    <cdr:to>
      <cdr:x>0.71385</cdr:x>
      <cdr:y>0.81012</cdr:y>
    </cdr:to>
    <cdr:sp macro="" textlink="">
      <cdr:nvSpPr>
        <cdr:cNvPr id="18" name="ZoneTexte 1"/>
        <cdr:cNvSpPr txBox="1"/>
      </cdr:nvSpPr>
      <cdr:spPr>
        <a:xfrm xmlns:a="http://schemas.openxmlformats.org/drawingml/2006/main">
          <a:off x="6033594" y="4279094"/>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7%</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0.6197</cdr:x>
      <cdr:y>0.76225</cdr:y>
    </cdr:from>
    <cdr:to>
      <cdr:x>0.67768</cdr:x>
      <cdr:y>0.80881</cdr:y>
    </cdr:to>
    <cdr:sp macro="" textlink="">
      <cdr:nvSpPr>
        <cdr:cNvPr id="20" name="ZoneTexte 1"/>
        <cdr:cNvSpPr txBox="1"/>
      </cdr:nvSpPr>
      <cdr:spPr>
        <a:xfrm xmlns:a="http://schemas.openxmlformats.org/drawingml/2006/main">
          <a:off x="5700850" y="427175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0.58579</cdr:x>
      <cdr:y>0.76341</cdr:y>
    </cdr:from>
    <cdr:to>
      <cdr:x>0.64377</cdr:x>
      <cdr:y>0.80997</cdr:y>
    </cdr:to>
    <cdr:sp macro="" textlink="">
      <cdr:nvSpPr>
        <cdr:cNvPr id="22" name="ZoneTexte 1"/>
        <cdr:cNvSpPr txBox="1"/>
      </cdr:nvSpPr>
      <cdr:spPr>
        <a:xfrm xmlns:a="http://schemas.openxmlformats.org/drawingml/2006/main">
          <a:off x="5388889" y="427826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58%</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0.54966</cdr:x>
      <cdr:y>0.76217</cdr:y>
    </cdr:from>
    <cdr:to>
      <cdr:x>0.60764</cdr:x>
      <cdr:y>0.80873</cdr:y>
    </cdr:to>
    <cdr:sp macro="" textlink="">
      <cdr:nvSpPr>
        <cdr:cNvPr id="24" name="ZoneTexte 1"/>
        <cdr:cNvSpPr txBox="1"/>
      </cdr:nvSpPr>
      <cdr:spPr>
        <a:xfrm xmlns:a="http://schemas.openxmlformats.org/drawingml/2006/main">
          <a:off x="5056577" y="427133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0.92417</cdr:x>
      <cdr:y>0.76231</cdr:y>
    </cdr:from>
    <cdr:to>
      <cdr:x>0.98215</cdr:x>
      <cdr:y>0.80888</cdr:y>
    </cdr:to>
    <cdr:sp macro="" textlink="">
      <cdr:nvSpPr>
        <cdr:cNvPr id="26" name="ZoneTexte 1"/>
        <cdr:cNvSpPr txBox="1"/>
      </cdr:nvSpPr>
      <cdr:spPr>
        <a:xfrm xmlns:a="http://schemas.openxmlformats.org/drawingml/2006/main">
          <a:off x="8501806" y="4272110"/>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0.88791</cdr:x>
      <cdr:y>0.76356</cdr:y>
    </cdr:from>
    <cdr:to>
      <cdr:x>0.94589</cdr:x>
      <cdr:y>0.81012</cdr:y>
    </cdr:to>
    <cdr:sp macro="" textlink="">
      <cdr:nvSpPr>
        <cdr:cNvPr id="27" name="ZoneTexte 1"/>
        <cdr:cNvSpPr txBox="1"/>
      </cdr:nvSpPr>
      <cdr:spPr>
        <a:xfrm xmlns:a="http://schemas.openxmlformats.org/drawingml/2006/main">
          <a:off x="8168290" y="427909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11%</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0.85099</cdr:x>
      <cdr:y>0.76225</cdr:y>
    </cdr:from>
    <cdr:to>
      <cdr:x>0.90897</cdr:x>
      <cdr:y>0.80881</cdr:y>
    </cdr:to>
    <cdr:sp macro="" textlink="">
      <cdr:nvSpPr>
        <cdr:cNvPr id="29" name="ZoneTexte 1"/>
        <cdr:cNvSpPr txBox="1"/>
      </cdr:nvSpPr>
      <cdr:spPr>
        <a:xfrm xmlns:a="http://schemas.openxmlformats.org/drawingml/2006/main">
          <a:off x="7828618" y="427175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19%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0.81637</cdr:x>
      <cdr:y>0.76348</cdr:y>
    </cdr:from>
    <cdr:to>
      <cdr:x>0.87435</cdr:x>
      <cdr:y>0.81004</cdr:y>
    </cdr:to>
    <cdr:sp macro="" textlink="">
      <cdr:nvSpPr>
        <cdr:cNvPr id="31" name="ZoneTexte 1"/>
        <cdr:cNvSpPr txBox="1"/>
      </cdr:nvSpPr>
      <cdr:spPr>
        <a:xfrm xmlns:a="http://schemas.openxmlformats.org/drawingml/2006/main">
          <a:off x="7510160" y="4278680"/>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0.78163</cdr:x>
      <cdr:y>0.76232</cdr:y>
    </cdr:from>
    <cdr:to>
      <cdr:x>0.83961</cdr:x>
      <cdr:y>0.80888</cdr:y>
    </cdr:to>
    <cdr:sp macro="" textlink="">
      <cdr:nvSpPr>
        <cdr:cNvPr id="32" name="ZoneTexte 1"/>
        <cdr:cNvSpPr txBox="1"/>
      </cdr:nvSpPr>
      <cdr:spPr>
        <a:xfrm xmlns:a="http://schemas.openxmlformats.org/drawingml/2006/main">
          <a:off x="7190499" y="42721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9%</a:t>
          </a:r>
          <a:endParaRPr lang="fr-FR" sz="1200" i="1">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0.00793</cdr:x>
      <cdr:y>0.86062</cdr:y>
    </cdr:from>
    <cdr:to>
      <cdr:x>0.97913</cdr:x>
      <cdr:y>0.9594</cdr:y>
    </cdr:to>
    <cdr:sp macro="" textlink="">
      <cdr:nvSpPr>
        <cdr:cNvPr id="5" name="Rectangle 4"/>
        <cdr:cNvSpPr/>
      </cdr:nvSpPr>
      <cdr:spPr>
        <a:xfrm xmlns:a="http://schemas.openxmlformats.org/drawingml/2006/main">
          <a:off x="72396" y="4846305"/>
          <a:ext cx="8865864" cy="55627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US post-electoral surveys 1948-2016 (ANES)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in 1948, the democratic candidate obtained a score that was 21 points lower among top 10% education voters than among bottom 90%; in 2016, the score of the democratic candidate is 23 points higher among top 10% education voters. </a:t>
          </a:r>
          <a:r>
            <a:rPr lang="fr-FR" sz="1050" b="0" i="0" baseline="0">
              <a:solidFill>
                <a:schemeClr val="lt1"/>
              </a:solidFill>
              <a:effectLst/>
              <a:latin typeface="Arial" panose="020B0604020202020204" pitchFamily="34" charset="0"/>
              <a:ea typeface="+mn-ea"/>
              <a:cs typeface="Arial" panose="020B0604020202020204" pitchFamily="34" charset="0"/>
            </a:rPr>
            <a:t>score 12 </a:t>
          </a:r>
          <a:r>
            <a:rPr lang="fr-FR" sz="1200" b="0" i="0" baseline="0">
              <a:solidFill>
                <a:schemeClr val="lt1"/>
              </a:solidFill>
              <a:effectLst/>
              <a:latin typeface="Arial" panose="020B0604020202020204" pitchFamily="34" charset="0"/>
              <a:ea typeface="+mn-ea"/>
              <a:cs typeface="Arial" panose="020B0604020202020204" pitchFamily="34" charset="0"/>
            </a:rPr>
            <a:t>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0.97746</cdr:x>
      <cdr:y>0.98106</cdr:y>
    </cdr:to>
    <cdr:sp macro="" textlink="">
      <cdr:nvSpPr>
        <cdr:cNvPr id="6" name="Rectangle 5"/>
        <cdr:cNvSpPr/>
      </cdr:nvSpPr>
      <cdr:spPr>
        <a:xfrm xmlns:a="http://schemas.openxmlformats.org/drawingml/2006/main">
          <a:off x="106806" y="4825358"/>
          <a:ext cx="8816214" cy="6991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US post-electoral surveys 1948-2016 (ANES)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the democratic vote used to be associated with low education and low income voters; it has gradually become associated to high education voters, giving rise to a "multiple-elite" party system (education vs income); it might also become associated with high income voters in the future, leading to a great reversal and complete realignment of the party system. </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Fine lines indicate 90% confidence intervals. </a:t>
          </a:r>
          <a:r>
            <a:rPr lang="fr-FR" sz="1050" b="0" i="0" baseline="0">
              <a:solidFill>
                <a:schemeClr val="lt1"/>
              </a:solidFill>
              <a:effectLst/>
              <a:latin typeface="Arial Narrow" panose="020B0606020202030204" pitchFamily="34" charset="0"/>
              <a:ea typeface="+mn-ea"/>
              <a:cs typeface="Arial" panose="020B0604020202020204" pitchFamily="34" charset="0"/>
            </a:rPr>
            <a:t>score </a:t>
          </a:r>
          <a:r>
            <a:rPr lang="fr-FR" sz="1050" b="0" i="0" baseline="0">
              <a:solidFill>
                <a:schemeClr val="lt1"/>
              </a:solidFill>
              <a:effectLst/>
              <a:latin typeface="Arial" panose="020B0604020202020204" pitchFamily="34" charset="0"/>
              <a:ea typeface="+mn-ea"/>
              <a:cs typeface="Arial" panose="020B0604020202020204" pitchFamily="34" charset="0"/>
            </a:rPr>
            <a:t>12 point</a:t>
          </a:r>
          <a:endParaRPr lang="fr-FR" sz="1050">
            <a:effectLst/>
            <a:latin typeface="Arial" panose="020B060402020202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0.03501</cdr:x>
      <cdr:y>0.88903</cdr:y>
    </cdr:from>
    <cdr:to>
      <cdr:x>0.98409</cdr:x>
      <cdr:y>0.97911</cdr:y>
    </cdr:to>
    <cdr:sp macro="" textlink="">
      <cdr:nvSpPr>
        <cdr:cNvPr id="13" name="Rectangle 12"/>
        <cdr:cNvSpPr/>
      </cdr:nvSpPr>
      <cdr:spPr>
        <a:xfrm xmlns:a="http://schemas.openxmlformats.org/drawingml/2006/main">
          <a:off x="322441" y="4989635"/>
          <a:ext cx="8740972" cy="5055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US post-electoral surveys 1948-2016 (ANES)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in 2016, the democratic party candidate (Clinton) obtains 37% of the vote among white voters, 89% of the vote among black voters and 64% of the vote among latino and other voters.</a:t>
          </a:r>
        </a:p>
        <a:p xmlns:a="http://schemas.openxmlformats.org/drawingml/2006/main">
          <a:pPr rtl="0"/>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0.85115</cdr:y>
    </cdr:from>
    <cdr:to>
      <cdr:x>0.98915</cdr:x>
      <cdr:y>0.95264</cdr:y>
    </cdr:to>
    <cdr:sp macro="" textlink="">
      <cdr:nvSpPr>
        <cdr:cNvPr id="5" name="Rectangle 4"/>
        <cdr:cNvSpPr/>
      </cdr:nvSpPr>
      <cdr:spPr>
        <a:xfrm xmlns:a="http://schemas.openxmlformats.org/drawingml/2006/main">
          <a:off x="121920" y="4792961"/>
          <a:ext cx="8907780" cy="5715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US post-electoral surveys 1948-2016 (ANES)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in 1948, the democratic candidate obtained a score that was 11 points higher among minority voters than among whites; in 2016, the democratic candidate obtained a score that was 39 points higher among minority voters. </a:t>
          </a:r>
          <a:r>
            <a:rPr lang="fr-FR" sz="1050" b="0" i="0" baseline="0">
              <a:solidFill>
                <a:schemeClr val="lt1"/>
              </a:solidFill>
              <a:effectLst/>
              <a:latin typeface="Arial" panose="020B0604020202020204" pitchFamily="34" charset="0"/>
              <a:ea typeface="+mn-ea"/>
              <a:cs typeface="Arial" panose="020B0604020202020204" pitchFamily="34" charset="0"/>
            </a:rPr>
            <a:t>score 12 point</a:t>
          </a:r>
          <a:endParaRPr lang="fr-FR" sz="1050">
            <a:effectLst/>
            <a:latin typeface="Arial" panose="020B0604020202020204" pitchFamily="34" charset="0"/>
            <a:cs typeface="Arial" panose="020B060402020202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0.01273</cdr:x>
      <cdr:y>0.82174</cdr:y>
    </cdr:from>
    <cdr:to>
      <cdr:x>0.98329</cdr:x>
      <cdr:y>0.96867</cdr:y>
    </cdr:to>
    <cdr:sp macro="" textlink="">
      <cdr:nvSpPr>
        <cdr:cNvPr id="13" name="Rectangle 12"/>
        <cdr:cNvSpPr/>
      </cdr:nvSpPr>
      <cdr:spPr>
        <a:xfrm xmlns:a="http://schemas.openxmlformats.org/drawingml/2006/main">
          <a:off x="117231" y="4611952"/>
          <a:ext cx="8938846" cy="8246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 using French and US post-electoral surveys 1956-2017 (see piketty.pse.ens.fr/conflict) </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in 2012, the French left-wing candidate (Hollande) obtained 49% of the vote among voters with no foreign origin (no foreign grand-parent), 49% of the vote among voters with European foreign origins (mostly Spain, Italy, Portugal, etc.), and 77% of the vote among voters with extra-European foreign origins (mostly Maghreb and sub-Saharan Africa). In 2016, the US democratic candidate (Clinton) obtains 37% of the vote among Whites, 64% of the vote among Latinos/others, and 89% of the vote among Blacks. </a:t>
          </a:r>
          <a:endParaRPr lang="fr-FR" sz="1050" b="1" i="0" baseline="0">
            <a:solidFill>
              <a:sysClr val="windowText" lastClr="000000"/>
            </a:solidFill>
            <a:effectLst/>
            <a:latin typeface="Arial" panose="020B060402020202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0.17099</cdr:x>
      <cdr:y>0.72446</cdr:y>
    </cdr:from>
    <cdr:to>
      <cdr:x>0.22897</cdr:x>
      <cdr:y>0.77102</cdr:y>
    </cdr:to>
    <cdr:sp macro="" textlink="">
      <cdr:nvSpPr>
        <cdr:cNvPr id="6" name="ZoneTexte 1"/>
        <cdr:cNvSpPr txBox="1"/>
      </cdr:nvSpPr>
      <cdr:spPr>
        <a:xfrm xmlns:a="http://schemas.openxmlformats.org/drawingml/2006/main">
          <a:off x="1574767" y="4065962"/>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0.1694</cdr:x>
      <cdr:y>0.47512</cdr:y>
    </cdr:from>
    <cdr:to>
      <cdr:x>0.23468</cdr:x>
      <cdr:y>0.52168</cdr:y>
    </cdr:to>
    <cdr:sp macro="" textlink="">
      <cdr:nvSpPr>
        <cdr:cNvPr id="8" name="ZoneTexte 1"/>
        <cdr:cNvSpPr txBox="1"/>
      </cdr:nvSpPr>
      <cdr:spPr>
        <a:xfrm xmlns:a="http://schemas.openxmlformats.org/drawingml/2006/main">
          <a:off x="1560196" y="2666560"/>
          <a:ext cx="601225"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0.276</cdr:x>
      <cdr:y>0.72576</cdr:y>
    </cdr:from>
    <cdr:to>
      <cdr:x>0.33398</cdr:x>
      <cdr:y>0.77232</cdr:y>
    </cdr:to>
    <cdr:sp macro="" textlink="">
      <cdr:nvSpPr>
        <cdr:cNvPr id="10" name="ZoneTexte 1"/>
        <cdr:cNvSpPr txBox="1"/>
      </cdr:nvSpPr>
      <cdr:spPr>
        <a:xfrm xmlns:a="http://schemas.openxmlformats.org/drawingml/2006/main">
          <a:off x="2541934" y="4073283"/>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0.38022</cdr:x>
      <cdr:y>0.72837</cdr:y>
    </cdr:from>
    <cdr:to>
      <cdr:x>0.4382</cdr:x>
      <cdr:y>0.77493</cdr:y>
    </cdr:to>
    <cdr:sp macro="" textlink="">
      <cdr:nvSpPr>
        <cdr:cNvPr id="15" name="ZoneTexte 1"/>
        <cdr:cNvSpPr txBox="1"/>
      </cdr:nvSpPr>
      <cdr:spPr>
        <a:xfrm xmlns:a="http://schemas.openxmlformats.org/drawingml/2006/main">
          <a:off x="3501794" y="4087937"/>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0.72707</cdr:y>
    </cdr:from>
    <cdr:to>
      <cdr:x>0.89723</cdr:x>
      <cdr:y>0.77363</cdr:y>
    </cdr:to>
    <cdr:sp macro="" textlink="">
      <cdr:nvSpPr>
        <cdr:cNvPr id="20" name="ZoneTexte 1"/>
        <cdr:cNvSpPr txBox="1"/>
      </cdr:nvSpPr>
      <cdr:spPr>
        <a:xfrm xmlns:a="http://schemas.openxmlformats.org/drawingml/2006/main">
          <a:off x="7729412" y="4080626"/>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0.73583</cdr:x>
      <cdr:y>0.72837</cdr:y>
    </cdr:from>
    <cdr:to>
      <cdr:x>0.79381</cdr:x>
      <cdr:y>0.77493</cdr:y>
    </cdr:to>
    <cdr:sp macro="" textlink="">
      <cdr:nvSpPr>
        <cdr:cNvPr id="26" name="ZoneTexte 1"/>
        <cdr:cNvSpPr txBox="1"/>
      </cdr:nvSpPr>
      <cdr:spPr>
        <a:xfrm xmlns:a="http://schemas.openxmlformats.org/drawingml/2006/main">
          <a:off x="6776931" y="4087917"/>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0.63479</cdr:x>
      <cdr:y>0.72706</cdr:y>
    </cdr:from>
    <cdr:to>
      <cdr:x>0.69277</cdr:x>
      <cdr:y>0.77362</cdr:y>
    </cdr:to>
    <cdr:sp macro="" textlink="">
      <cdr:nvSpPr>
        <cdr:cNvPr id="29" name="ZoneTexte 1"/>
        <cdr:cNvSpPr txBox="1"/>
      </cdr:nvSpPr>
      <cdr:spPr>
        <a:xfrm xmlns:a="http://schemas.openxmlformats.org/drawingml/2006/main">
          <a:off x="5846420" y="4080564"/>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0.27202</cdr:x>
      <cdr:y>0.47903</cdr:y>
    </cdr:from>
    <cdr:to>
      <cdr:x>0.33731</cdr:x>
      <cdr:y>0.52559</cdr:y>
    </cdr:to>
    <cdr:sp macro="" textlink="">
      <cdr:nvSpPr>
        <cdr:cNvPr id="25" name="ZoneTexte 1"/>
        <cdr:cNvSpPr txBox="1"/>
      </cdr:nvSpPr>
      <cdr:spPr>
        <a:xfrm xmlns:a="http://schemas.openxmlformats.org/drawingml/2006/main">
          <a:off x="2505299" y="2688506"/>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0.37385</cdr:x>
      <cdr:y>0.28451</cdr:y>
    </cdr:from>
    <cdr:to>
      <cdr:x>0.43914</cdr:x>
      <cdr:y>0.33107</cdr:y>
    </cdr:to>
    <cdr:sp macro="" textlink="">
      <cdr:nvSpPr>
        <cdr:cNvPr id="27" name="ZoneTexte 1"/>
        <cdr:cNvSpPr txBox="1"/>
      </cdr:nvSpPr>
      <cdr:spPr>
        <a:xfrm xmlns:a="http://schemas.openxmlformats.org/drawingml/2006/main">
          <a:off x="3443168" y="1596783"/>
          <a:ext cx="601317"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0.63161</cdr:x>
      <cdr:y>0.5678</cdr:y>
    </cdr:from>
    <cdr:to>
      <cdr:x>0.6969</cdr:x>
      <cdr:y>0.61436</cdr:y>
    </cdr:to>
    <cdr:sp macro="" textlink="">
      <cdr:nvSpPr>
        <cdr:cNvPr id="28" name="ZoneTexte 1"/>
        <cdr:cNvSpPr txBox="1"/>
      </cdr:nvSpPr>
      <cdr:spPr>
        <a:xfrm xmlns:a="http://schemas.openxmlformats.org/drawingml/2006/main">
          <a:off x="5817061" y="3186737"/>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0.73344</cdr:x>
      <cdr:y>0.36675</cdr:y>
    </cdr:from>
    <cdr:to>
      <cdr:x>0.79873</cdr:x>
      <cdr:y>0.41331</cdr:y>
    </cdr:to>
    <cdr:sp macro="" textlink="">
      <cdr:nvSpPr>
        <cdr:cNvPr id="30" name="ZoneTexte 1"/>
        <cdr:cNvSpPr txBox="1"/>
      </cdr:nvSpPr>
      <cdr:spPr>
        <a:xfrm xmlns:a="http://schemas.openxmlformats.org/drawingml/2006/main">
          <a:off x="6754899" y="2058359"/>
          <a:ext cx="601317"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64%</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0.83925</cdr:x>
      <cdr:y>0.17615</cdr:y>
    </cdr:from>
    <cdr:to>
      <cdr:x>0.90454</cdr:x>
      <cdr:y>0.22271</cdr:y>
    </cdr:to>
    <cdr:sp macro="" textlink="">
      <cdr:nvSpPr>
        <cdr:cNvPr id="34" name="ZoneTexte 1"/>
        <cdr:cNvSpPr txBox="1"/>
      </cdr:nvSpPr>
      <cdr:spPr>
        <a:xfrm xmlns:a="http://schemas.openxmlformats.org/drawingml/2006/main">
          <a:off x="7729413" y="988645"/>
          <a:ext cx="601317"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89%</a:t>
          </a:r>
          <a:endParaRPr lang="fr-FR" sz="1400" i="0">
            <a:latin typeface="Arial" panose="020B0604020202020204" pitchFamily="34" charset="0"/>
            <a:cs typeface="Arial" panose="020B0604020202020204" pitchFamily="34" charset="0"/>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0.02671</cdr:x>
      <cdr:y>0.8569</cdr:y>
    </cdr:from>
    <cdr:to>
      <cdr:x>0.97412</cdr:x>
      <cdr:y>0.977</cdr:y>
    </cdr:to>
    <cdr:sp macro="" textlink="">
      <cdr:nvSpPr>
        <cdr:cNvPr id="5" name="Rectangle 4"/>
        <cdr:cNvSpPr/>
      </cdr:nvSpPr>
      <cdr:spPr>
        <a:xfrm xmlns:a="http://schemas.openxmlformats.org/drawingml/2006/main">
          <a:off x="243840" y="4825358"/>
          <a:ext cx="8648700" cy="6762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25 points lower among top 10% education voters than among bottom 90% education voters (registered voters are ranked by highest degree); in 2017, the score of the labour party is 13 points higher among top 10% education voters. Controls alter levels but do not affect trends. </a:t>
          </a:r>
          <a:endParaRPr lang="fr-FR" sz="1050">
            <a:effectLst/>
            <a:latin typeface="Arial" panose="020B0604020202020204" pitchFamily="34" charset="0"/>
            <a:cs typeface="Arial" panose="020B0604020202020204" pitchFamily="34" charset="0"/>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0.32567</cdr:x>
      <cdr:y>0.36415</cdr:y>
    </cdr:from>
    <cdr:to>
      <cdr:x>0.39902</cdr:x>
      <cdr:y>0.51654</cdr:y>
    </cdr:to>
    <cdr:sp macro="" textlink="">
      <cdr:nvSpPr>
        <cdr:cNvPr id="3" name="ZoneTexte 2"/>
        <cdr:cNvSpPr txBox="1"/>
      </cdr:nvSpPr>
      <cdr:spPr>
        <a:xfrm xmlns:a="http://schemas.openxmlformats.org/drawingml/2006/main">
          <a:off x="2995774" y="2042374"/>
          <a:ext cx="674741" cy="8546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Prim.</a:t>
          </a:r>
          <a:r>
            <a:rPr lang="fr-FR" sz="1200" baseline="0">
              <a:latin typeface="Arial" panose="020B0604020202020204" pitchFamily="34" charset="0"/>
              <a:cs typeface="Arial" panose="020B0604020202020204" pitchFamily="34" charset="0"/>
            </a:rPr>
            <a:t> 48</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0.42031</cdr:x>
      <cdr:y>0.48417</cdr:y>
    </cdr:from>
    <cdr:to>
      <cdr:x>0.5066</cdr:x>
      <cdr:y>0.60976</cdr:y>
    </cdr:to>
    <cdr:sp macro="" textlink="">
      <cdr:nvSpPr>
        <cdr:cNvPr id="5" name="ZoneTexte 4"/>
        <cdr:cNvSpPr txBox="1"/>
      </cdr:nvSpPr>
      <cdr:spPr>
        <a:xfrm xmlns:a="http://schemas.openxmlformats.org/drawingml/2006/main">
          <a:off x="3870478" y="2718331"/>
          <a:ext cx="794619" cy="705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High.</a:t>
          </a:r>
          <a:r>
            <a:rPr lang="fr-FR" sz="1200" baseline="0">
              <a:latin typeface="Arial" panose="020B0604020202020204" pitchFamily="34" charset="0"/>
              <a:cs typeface="Arial" panose="020B0604020202020204" pitchFamily="34" charset="0"/>
            </a:rPr>
            <a:t> 44</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0.37598</cdr:x>
      <cdr:y>0.41271</cdr:y>
    </cdr:from>
    <cdr:to>
      <cdr:x>0.44673</cdr:x>
      <cdr:y>0.56193</cdr:y>
    </cdr:to>
    <cdr:sp macro="" textlink="">
      <cdr:nvSpPr>
        <cdr:cNvPr id="6" name="ZoneTexte 5"/>
        <cdr:cNvSpPr txBox="1"/>
      </cdr:nvSpPr>
      <cdr:spPr>
        <a:xfrm xmlns:a="http://schemas.openxmlformats.org/drawingml/2006/main">
          <a:off x="3462286" y="2317111"/>
          <a:ext cx="651516" cy="8377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Sec. 47%</a:t>
          </a:r>
        </a:p>
      </cdr:txBody>
    </cdr:sp>
  </cdr:relSizeAnchor>
  <cdr:relSizeAnchor xmlns:cdr="http://schemas.openxmlformats.org/drawingml/2006/chartDrawing">
    <cdr:from>
      <cdr:x>0.08886</cdr:x>
      <cdr:y>0.31223</cdr:y>
    </cdr:from>
    <cdr:to>
      <cdr:x>0.17547</cdr:x>
      <cdr:y>0.39308</cdr:y>
    </cdr:to>
    <cdr:sp macro="" textlink="">
      <cdr:nvSpPr>
        <cdr:cNvPr id="7" name="ZoneTexte 6"/>
        <cdr:cNvSpPr txBox="1"/>
      </cdr:nvSpPr>
      <cdr:spPr>
        <a:xfrm xmlns:a="http://schemas.openxmlformats.org/drawingml/2006/main">
          <a:off x="817423" y="1749789"/>
          <a:ext cx="796762" cy="4530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Prim. 57%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0.14129</cdr:x>
      <cdr:y>0.47039</cdr:y>
    </cdr:from>
    <cdr:to>
      <cdr:x>0.22068</cdr:x>
      <cdr:y>0.55333</cdr:y>
    </cdr:to>
    <cdr:sp macro="" textlink="">
      <cdr:nvSpPr>
        <cdr:cNvPr id="8" name="ZoneTexte 7"/>
        <cdr:cNvSpPr txBox="1"/>
      </cdr:nvSpPr>
      <cdr:spPr>
        <a:xfrm xmlns:a="http://schemas.openxmlformats.org/drawingml/2006/main">
          <a:off x="1299715" y="2638245"/>
          <a:ext cx="730302" cy="4651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Sec. 54%</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0.19959</cdr:x>
      <cdr:y>0.60142</cdr:y>
    </cdr:from>
    <cdr:to>
      <cdr:x>0.26958</cdr:x>
      <cdr:y>0.72188</cdr:y>
    </cdr:to>
    <cdr:sp macro="" textlink="">
      <cdr:nvSpPr>
        <cdr:cNvPr id="9" name="ZoneTexte 8"/>
        <cdr:cNvSpPr txBox="1"/>
      </cdr:nvSpPr>
      <cdr:spPr>
        <a:xfrm xmlns:a="http://schemas.openxmlformats.org/drawingml/2006/main">
          <a:off x="1836067" y="3370469"/>
          <a:ext cx="643867" cy="6750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High.</a:t>
          </a:r>
          <a:r>
            <a:rPr lang="fr-FR" sz="1200" baseline="0">
              <a:latin typeface="Arial" panose="020B0604020202020204" pitchFamily="34" charset="0"/>
              <a:cs typeface="Arial" panose="020B0604020202020204" pitchFamily="34" charset="0"/>
            </a:rPr>
            <a:t> 37</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0.00151</cdr:x>
      <cdr:y>0.84425</cdr:y>
    </cdr:from>
    <cdr:to>
      <cdr:x>0.98329</cdr:x>
      <cdr:y>0.97389</cdr:y>
    </cdr:to>
    <cdr:sp macro="" textlink="">
      <cdr:nvSpPr>
        <cdr:cNvPr id="13" name="Rectangle 12"/>
        <cdr:cNvSpPr/>
      </cdr:nvSpPr>
      <cdr:spPr>
        <a:xfrm xmlns:a="http://schemas.openxmlformats.org/drawingml/2006/main">
          <a:off x="13907" y="4738288"/>
          <a:ext cx="9042170" cy="72759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1956, left parties (SFIO-PS, PCF, Rad., etc.) obtain 57% of the vote among voters with no degree (other than primary), 54% among voters with secondary degrees (Bac, Brevet, Bep, etc.) and 37% among university graduates (higher education). In 2012, the left candidate (Hollande) obtains 47% of the vote among voters with no degree and 57% among university graduates.</a:t>
          </a:r>
          <a:r>
            <a:rPr lang="fr-FR" sz="1100" b="0" i="0" baseline="0">
              <a:solidFill>
                <a:schemeClr val="lt1"/>
              </a:solidFill>
              <a:effectLst/>
              <a:latin typeface="Arial" panose="020B0604020202020204" pitchFamily="34" charset="0"/>
              <a:ea typeface="+mn-ea"/>
              <a:cs typeface="Arial" panose="020B0604020202020204" pitchFamily="34" charset="0"/>
            </a:rPr>
            <a:t>en </a:t>
          </a:r>
          <a:r>
            <a:rPr lang="fr-FR" sz="1200" b="0" i="0" baseline="0">
              <a:solidFill>
                <a:schemeClr val="lt1"/>
              </a:solidFill>
              <a:effectLst/>
              <a:latin typeface="Arial" panose="020B0604020202020204" pitchFamily="34" charset="0"/>
              <a:ea typeface="+mn-ea"/>
              <a:cs typeface="Arial" panose="020B0604020202020204" pitchFamily="34" charset="0"/>
            </a:rPr>
            <a:t>2012,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0.59893</cdr:x>
      <cdr:y>0.45617</cdr:y>
    </cdr:from>
    <cdr:to>
      <cdr:x>0.68554</cdr:x>
      <cdr:y>0.53911</cdr:y>
    </cdr:to>
    <cdr:sp macro="" textlink="">
      <cdr:nvSpPr>
        <cdr:cNvPr id="14" name="ZoneTexte 1"/>
        <cdr:cNvSpPr txBox="1"/>
      </cdr:nvSpPr>
      <cdr:spPr>
        <a:xfrm xmlns:a="http://schemas.openxmlformats.org/drawingml/2006/main">
          <a:off x="5515345" y="2561075"/>
          <a:ext cx="797565" cy="4656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48%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0.65239</cdr:x>
      <cdr:y>0.38493</cdr:y>
    </cdr:from>
    <cdr:to>
      <cdr:x>0.73899</cdr:x>
      <cdr:y>0.46904</cdr:y>
    </cdr:to>
    <cdr:sp macro="" textlink="">
      <cdr:nvSpPr>
        <cdr:cNvPr id="15" name="ZoneTexte 1"/>
        <cdr:cNvSpPr txBox="1"/>
      </cdr:nvSpPr>
      <cdr:spPr>
        <a:xfrm xmlns:a="http://schemas.openxmlformats.org/drawingml/2006/main">
          <a:off x="6007683" y="2161143"/>
          <a:ext cx="797473" cy="4722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High.</a:t>
          </a:r>
        </a:p>
        <a:p xmlns:a="http://schemas.openxmlformats.org/drawingml/2006/main">
          <a:pPr algn="ctr"/>
          <a:r>
            <a:rPr lang="fr-FR" sz="1200" baseline="0">
              <a:latin typeface="Arial" panose="020B0604020202020204" pitchFamily="34" charset="0"/>
              <a:cs typeface="Arial" panose="020B0604020202020204" pitchFamily="34" charset="0"/>
            </a:rPr>
            <a:t>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0.54922</cdr:x>
      <cdr:y>0.52233</cdr:y>
    </cdr:from>
    <cdr:to>
      <cdr:x>0.63582</cdr:x>
      <cdr:y>0.61543</cdr:y>
    </cdr:to>
    <cdr:sp macro="" textlink="">
      <cdr:nvSpPr>
        <cdr:cNvPr id="16" name="ZoneTexte 1"/>
        <cdr:cNvSpPr txBox="1"/>
      </cdr:nvSpPr>
      <cdr:spPr>
        <a:xfrm xmlns:a="http://schemas.openxmlformats.org/drawingml/2006/main">
          <a:off x="5057643" y="2932545"/>
          <a:ext cx="797473" cy="5226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44%</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0.77965</cdr:x>
      <cdr:y>0.53981</cdr:y>
    </cdr:from>
    <cdr:to>
      <cdr:x>0.86626</cdr:x>
      <cdr:y>0.62032</cdr:y>
    </cdr:to>
    <cdr:sp macro="" textlink="">
      <cdr:nvSpPr>
        <cdr:cNvPr id="17" name="ZoneTexte 1"/>
        <cdr:cNvSpPr txBox="1"/>
      </cdr:nvSpPr>
      <cdr:spPr>
        <a:xfrm xmlns:a="http://schemas.openxmlformats.org/drawingml/2006/main">
          <a:off x="7179603" y="3030701"/>
          <a:ext cx="797566" cy="452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0.83162</cdr:x>
      <cdr:y>0.40807</cdr:y>
    </cdr:from>
    <cdr:to>
      <cdr:x>0.91822</cdr:x>
      <cdr:y>0.46123</cdr:y>
    </cdr:to>
    <cdr:sp macro="" textlink="">
      <cdr:nvSpPr>
        <cdr:cNvPr id="18" name="ZoneTexte 1"/>
        <cdr:cNvSpPr txBox="1"/>
      </cdr:nvSpPr>
      <cdr:spPr>
        <a:xfrm xmlns:a="http://schemas.openxmlformats.org/drawingml/2006/main">
          <a:off x="7658129" y="2291058"/>
          <a:ext cx="797473" cy="2984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50%</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0.88357</cdr:x>
      <cdr:y>0.29973</cdr:y>
    </cdr:from>
    <cdr:to>
      <cdr:x>0.97018</cdr:x>
      <cdr:y>0.35289</cdr:y>
    </cdr:to>
    <cdr:sp macro="" textlink="">
      <cdr:nvSpPr>
        <cdr:cNvPr id="19" name="ZoneTexte 1"/>
        <cdr:cNvSpPr txBox="1"/>
      </cdr:nvSpPr>
      <cdr:spPr>
        <a:xfrm xmlns:a="http://schemas.openxmlformats.org/drawingml/2006/main">
          <a:off x="8136571" y="1682777"/>
          <a:ext cx="797566" cy="2984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High. 57%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0.09864</cdr:x>
      <cdr:y>0.74083</cdr:y>
    </cdr:from>
    <cdr:to>
      <cdr:x>0.15662</cdr:x>
      <cdr:y>0.78739</cdr:y>
    </cdr:to>
    <cdr:sp macro="" textlink="">
      <cdr:nvSpPr>
        <cdr:cNvPr id="20" name="ZoneTexte 1"/>
        <cdr:cNvSpPr txBox="1"/>
      </cdr:nvSpPr>
      <cdr:spPr>
        <a:xfrm xmlns:a="http://schemas.openxmlformats.org/drawingml/2006/main">
          <a:off x="907458" y="415175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0.78639</cdr:x>
      <cdr:y>0.7433</cdr:y>
    </cdr:from>
    <cdr:to>
      <cdr:x>0.84437</cdr:x>
      <cdr:y>0.78986</cdr:y>
    </cdr:to>
    <cdr:sp macro="" textlink="">
      <cdr:nvSpPr>
        <cdr:cNvPr id="21" name="ZoneTexte 1"/>
        <cdr:cNvSpPr txBox="1"/>
      </cdr:nvSpPr>
      <cdr:spPr>
        <a:xfrm xmlns:a="http://schemas.openxmlformats.org/drawingml/2006/main">
          <a:off x="7234358" y="41655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0.65914</cdr:x>
      <cdr:y>0.74206</cdr:y>
    </cdr:from>
    <cdr:to>
      <cdr:x>0.71712</cdr:x>
      <cdr:y>0.78862</cdr:y>
    </cdr:to>
    <cdr:sp macro="" textlink="">
      <cdr:nvSpPr>
        <cdr:cNvPr id="22" name="ZoneTexte 1"/>
        <cdr:cNvSpPr txBox="1"/>
      </cdr:nvSpPr>
      <cdr:spPr>
        <a:xfrm xmlns:a="http://schemas.openxmlformats.org/drawingml/2006/main">
          <a:off x="6063713" y="415865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0.60793</cdr:x>
      <cdr:y>0.7433</cdr:y>
    </cdr:from>
    <cdr:to>
      <cdr:x>0.66592</cdr:x>
      <cdr:y>0.78986</cdr:y>
    </cdr:to>
    <cdr:sp macro="" textlink="">
      <cdr:nvSpPr>
        <cdr:cNvPr id="23" name="ZoneTexte 1"/>
        <cdr:cNvSpPr txBox="1"/>
      </cdr:nvSpPr>
      <cdr:spPr>
        <a:xfrm xmlns:a="http://schemas.openxmlformats.org/drawingml/2006/main">
          <a:off x="5592575" y="4165589"/>
          <a:ext cx="533474"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0.56125</cdr:x>
      <cdr:y>0.74331</cdr:y>
    </cdr:from>
    <cdr:to>
      <cdr:x>0.61923</cdr:x>
      <cdr:y>0.78987</cdr:y>
    </cdr:to>
    <cdr:sp macro="" textlink="">
      <cdr:nvSpPr>
        <cdr:cNvPr id="24" name="ZoneTexte 1"/>
        <cdr:cNvSpPr txBox="1"/>
      </cdr:nvSpPr>
      <cdr:spPr>
        <a:xfrm xmlns:a="http://schemas.openxmlformats.org/drawingml/2006/main">
          <a:off x="5163136" y="416562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0.43247</cdr:x>
      <cdr:y>0.74207</cdr:y>
    </cdr:from>
    <cdr:to>
      <cdr:x>0.49047</cdr:x>
      <cdr:y>0.78863</cdr:y>
    </cdr:to>
    <cdr:sp macro="" textlink="">
      <cdr:nvSpPr>
        <cdr:cNvPr id="25" name="ZoneTexte 1"/>
        <cdr:cNvSpPr txBox="1"/>
      </cdr:nvSpPr>
      <cdr:spPr>
        <a:xfrm xmlns:a="http://schemas.openxmlformats.org/drawingml/2006/main">
          <a:off x="3978518" y="4158661"/>
          <a:ext cx="533475"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0.37902</cdr:x>
      <cdr:y>0.74207</cdr:y>
    </cdr:from>
    <cdr:to>
      <cdr:x>0.437</cdr:x>
      <cdr:y>0.78863</cdr:y>
    </cdr:to>
    <cdr:sp macro="" textlink="">
      <cdr:nvSpPr>
        <cdr:cNvPr id="26" name="ZoneTexte 1"/>
        <cdr:cNvSpPr txBox="1"/>
      </cdr:nvSpPr>
      <cdr:spPr>
        <a:xfrm xmlns:a="http://schemas.openxmlformats.org/drawingml/2006/main">
          <a:off x="3486718" y="415868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0.32857</cdr:x>
      <cdr:y>0.7396</cdr:y>
    </cdr:from>
    <cdr:to>
      <cdr:x>0.38655</cdr:x>
      <cdr:y>0.78616</cdr:y>
    </cdr:to>
    <cdr:sp macro="" textlink="">
      <cdr:nvSpPr>
        <cdr:cNvPr id="27" name="ZoneTexte 1"/>
        <cdr:cNvSpPr txBox="1"/>
      </cdr:nvSpPr>
      <cdr:spPr>
        <a:xfrm xmlns:a="http://schemas.openxmlformats.org/drawingml/2006/main">
          <a:off x="3022644" y="414483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0.19754</cdr:x>
      <cdr:y>0.74083</cdr:y>
    </cdr:from>
    <cdr:to>
      <cdr:x>0.25552</cdr:x>
      <cdr:y>0.78739</cdr:y>
    </cdr:to>
    <cdr:sp macro="" textlink="">
      <cdr:nvSpPr>
        <cdr:cNvPr id="28" name="ZoneTexte 1"/>
        <cdr:cNvSpPr txBox="1"/>
      </cdr:nvSpPr>
      <cdr:spPr>
        <a:xfrm xmlns:a="http://schemas.openxmlformats.org/drawingml/2006/main">
          <a:off x="1817289" y="415175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0.14634</cdr:x>
      <cdr:y>0.74083</cdr:y>
    </cdr:from>
    <cdr:to>
      <cdr:x>0.20432</cdr:x>
      <cdr:y>0.78739</cdr:y>
    </cdr:to>
    <cdr:sp macro="" textlink="">
      <cdr:nvSpPr>
        <cdr:cNvPr id="29" name="ZoneTexte 1"/>
        <cdr:cNvSpPr txBox="1"/>
      </cdr:nvSpPr>
      <cdr:spPr>
        <a:xfrm xmlns:a="http://schemas.openxmlformats.org/drawingml/2006/main">
          <a:off x="1346243" y="415175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0.89106</cdr:x>
      <cdr:y>0.7433</cdr:y>
    </cdr:from>
    <cdr:to>
      <cdr:x>0.94904</cdr:x>
      <cdr:y>0.78986</cdr:y>
    </cdr:to>
    <cdr:sp macro="" textlink="">
      <cdr:nvSpPr>
        <cdr:cNvPr id="30" name="ZoneTexte 1"/>
        <cdr:cNvSpPr txBox="1"/>
      </cdr:nvSpPr>
      <cdr:spPr>
        <a:xfrm xmlns:a="http://schemas.openxmlformats.org/drawingml/2006/main">
          <a:off x="8197261" y="416558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0.84061</cdr:x>
      <cdr:y>0.7433</cdr:y>
    </cdr:from>
    <cdr:to>
      <cdr:x>0.89859</cdr:x>
      <cdr:y>0.78986</cdr:y>
    </cdr:to>
    <cdr:sp macro="" textlink="">
      <cdr:nvSpPr>
        <cdr:cNvPr id="31" name="ZoneTexte 1"/>
        <cdr:cNvSpPr txBox="1"/>
      </cdr:nvSpPr>
      <cdr:spPr>
        <a:xfrm xmlns:a="http://schemas.openxmlformats.org/drawingml/2006/main">
          <a:off x="7733123" y="416560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0.02588</cdr:x>
      <cdr:y>0.8569</cdr:y>
    </cdr:from>
    <cdr:to>
      <cdr:x>0.98331</cdr:x>
      <cdr:y>0.98106</cdr:y>
    </cdr:to>
    <cdr:sp macro="" textlink="">
      <cdr:nvSpPr>
        <cdr:cNvPr id="6" name="Rectangle 5"/>
        <cdr:cNvSpPr/>
      </cdr:nvSpPr>
      <cdr:spPr>
        <a:xfrm xmlns:a="http://schemas.openxmlformats.org/drawingml/2006/main">
          <a:off x="236220" y="4825358"/>
          <a:ext cx="8740140" cy="6991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050" b="0" i="0" baseline="0">
              <a:solidFill>
                <a:schemeClr val="lt1"/>
              </a:solidFill>
              <a:effectLst/>
              <a:latin typeface="Arial" panose="020B0604020202020204" pitchFamily="34" charset="0"/>
              <a:ea typeface="+mn-ea"/>
              <a:cs typeface="Arial" panose="020B0604020202020204" pitchFamily="34" charset="0"/>
            </a:rPr>
            <a:t>score </a:t>
          </a:r>
          <a:r>
            <a:rPr lang="fr-FR" sz="1200" b="0" i="0" baseline="0">
              <a:solidFill>
                <a:schemeClr val="lt1"/>
              </a:solidFill>
              <a:effectLst/>
              <a:latin typeface="Arial" panose="020B0604020202020204" pitchFamily="34" charset="0"/>
              <a:ea typeface="+mn-ea"/>
              <a:cs typeface="Arial" panose="020B0604020202020204" pitchFamily="34" charset="0"/>
            </a:rPr>
            <a:t>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0.08532</cdr:x>
      <cdr:y>0.76114</cdr:y>
    </cdr:from>
    <cdr:to>
      <cdr:x>0.1433</cdr:x>
      <cdr:y>0.8077</cdr:y>
    </cdr:to>
    <cdr:sp macro="" textlink="">
      <cdr:nvSpPr>
        <cdr:cNvPr id="6" name="ZoneTexte 1"/>
        <cdr:cNvSpPr txBox="1"/>
      </cdr:nvSpPr>
      <cdr:spPr>
        <a:xfrm xmlns:a="http://schemas.openxmlformats.org/drawingml/2006/main">
          <a:off x="784913" y="4265576"/>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0.12192</cdr:x>
      <cdr:y>0.76246</cdr:y>
    </cdr:from>
    <cdr:to>
      <cdr:x>0.1799</cdr:x>
      <cdr:y>0.80901</cdr:y>
    </cdr:to>
    <cdr:sp macro="" textlink="">
      <cdr:nvSpPr>
        <cdr:cNvPr id="8" name="ZoneTexte 1"/>
        <cdr:cNvSpPr txBox="1"/>
      </cdr:nvSpPr>
      <cdr:spPr>
        <a:xfrm xmlns:a="http://schemas.openxmlformats.org/drawingml/2006/main">
          <a:off x="1121550" y="4272951"/>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0.15391</cdr:x>
      <cdr:y>0.76238</cdr:y>
    </cdr:from>
    <cdr:to>
      <cdr:x>0.21189</cdr:x>
      <cdr:y>0.80894</cdr:y>
    </cdr:to>
    <cdr:sp macro="" textlink="">
      <cdr:nvSpPr>
        <cdr:cNvPr id="9" name="ZoneTexte 1"/>
        <cdr:cNvSpPr txBox="1"/>
      </cdr:nvSpPr>
      <cdr:spPr>
        <a:xfrm xmlns:a="http://schemas.openxmlformats.org/drawingml/2006/main">
          <a:off x="1415894" y="4272503"/>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0.37511</cdr:x>
      <cdr:y>0.75723</cdr:y>
    </cdr:from>
    <cdr:to>
      <cdr:x>0.43309</cdr:x>
      <cdr:y>0.80379</cdr:y>
    </cdr:to>
    <cdr:sp macro="" textlink="">
      <cdr:nvSpPr>
        <cdr:cNvPr id="16" name="ZoneTexte 1"/>
        <cdr:cNvSpPr txBox="1"/>
      </cdr:nvSpPr>
      <cdr:spPr>
        <a:xfrm xmlns:a="http://schemas.openxmlformats.org/drawingml/2006/main">
          <a:off x="3450770" y="424361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0.26708</cdr:x>
      <cdr:y>0.7584</cdr:y>
    </cdr:from>
    <cdr:to>
      <cdr:x>0.32506</cdr:x>
      <cdr:y>0.80496</cdr:y>
    </cdr:to>
    <cdr:sp macro="" textlink="">
      <cdr:nvSpPr>
        <cdr:cNvPr id="17" name="ZoneTexte 1"/>
        <cdr:cNvSpPr txBox="1"/>
      </cdr:nvSpPr>
      <cdr:spPr>
        <a:xfrm xmlns:a="http://schemas.openxmlformats.org/drawingml/2006/main">
          <a:off x="2456971" y="425018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0.34112</cdr:x>
      <cdr:y>0.75963</cdr:y>
    </cdr:from>
    <cdr:to>
      <cdr:x>0.3991</cdr:x>
      <cdr:y>0.80619</cdr:y>
    </cdr:to>
    <cdr:sp macro="" textlink="">
      <cdr:nvSpPr>
        <cdr:cNvPr id="18" name="ZoneTexte 1"/>
        <cdr:cNvSpPr txBox="1"/>
      </cdr:nvSpPr>
      <cdr:spPr>
        <a:xfrm xmlns:a="http://schemas.openxmlformats.org/drawingml/2006/main">
          <a:off x="3138127" y="425711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0.93057</cdr:x>
      <cdr:y>0.76093</cdr:y>
    </cdr:from>
    <cdr:to>
      <cdr:x>0.98855</cdr:x>
      <cdr:y>0.80749</cdr:y>
    </cdr:to>
    <cdr:sp macro="" textlink="">
      <cdr:nvSpPr>
        <cdr:cNvPr id="19" name="ZoneTexte 1"/>
        <cdr:cNvSpPr txBox="1"/>
      </cdr:nvSpPr>
      <cdr:spPr>
        <a:xfrm xmlns:a="http://schemas.openxmlformats.org/drawingml/2006/main">
          <a:off x="8560674" y="426437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0.89314</cdr:x>
      <cdr:y>0.76211</cdr:y>
    </cdr:from>
    <cdr:to>
      <cdr:x>0.95112</cdr:x>
      <cdr:y>0.80867</cdr:y>
    </cdr:to>
    <cdr:sp macro="" textlink="">
      <cdr:nvSpPr>
        <cdr:cNvPr id="20" name="ZoneTexte 1"/>
        <cdr:cNvSpPr txBox="1"/>
      </cdr:nvSpPr>
      <cdr:spPr>
        <a:xfrm xmlns:a="http://schemas.openxmlformats.org/drawingml/2006/main">
          <a:off x="8216365" y="4270989"/>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0.85893</cdr:x>
      <cdr:y>0.76101</cdr:y>
    </cdr:from>
    <cdr:to>
      <cdr:x>0.91691</cdr:x>
      <cdr:y>0.80757</cdr:y>
    </cdr:to>
    <cdr:sp macro="" textlink="">
      <cdr:nvSpPr>
        <cdr:cNvPr id="22" name="ZoneTexte 1"/>
        <cdr:cNvSpPr txBox="1"/>
      </cdr:nvSpPr>
      <cdr:spPr>
        <a:xfrm xmlns:a="http://schemas.openxmlformats.org/drawingml/2006/main">
          <a:off x="7901644" y="426484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0.82225</cdr:x>
      <cdr:y>0.76083</cdr:y>
    </cdr:from>
    <cdr:to>
      <cdr:x>0.88023</cdr:x>
      <cdr:y>0.81114</cdr:y>
    </cdr:to>
    <cdr:sp macro="" textlink="">
      <cdr:nvSpPr>
        <cdr:cNvPr id="24" name="ZoneTexte 1"/>
        <cdr:cNvSpPr txBox="1"/>
      </cdr:nvSpPr>
      <cdr:spPr>
        <a:xfrm xmlns:a="http://schemas.openxmlformats.org/drawingml/2006/main">
          <a:off x="7564199" y="4263816"/>
          <a:ext cx="533382" cy="2819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0.70885</cdr:x>
      <cdr:y>0.75971</cdr:y>
    </cdr:from>
    <cdr:to>
      <cdr:x>0.76683</cdr:x>
      <cdr:y>0.80626</cdr:y>
    </cdr:to>
    <cdr:sp macro="" textlink="">
      <cdr:nvSpPr>
        <cdr:cNvPr id="26" name="ZoneTexte 1"/>
        <cdr:cNvSpPr txBox="1"/>
      </cdr:nvSpPr>
      <cdr:spPr>
        <a:xfrm xmlns:a="http://schemas.openxmlformats.org/drawingml/2006/main">
          <a:off x="6520981" y="4257527"/>
          <a:ext cx="533383"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0.63715</cdr:x>
      <cdr:y>0.75709</cdr:y>
    </cdr:from>
    <cdr:to>
      <cdr:x>0.69513</cdr:x>
      <cdr:y>0.80365</cdr:y>
    </cdr:to>
    <cdr:sp macro="" textlink="">
      <cdr:nvSpPr>
        <cdr:cNvPr id="29" name="ZoneTexte 1"/>
        <cdr:cNvSpPr txBox="1"/>
      </cdr:nvSpPr>
      <cdr:spPr>
        <a:xfrm xmlns:a="http://schemas.openxmlformats.org/drawingml/2006/main">
          <a:off x="5861391" y="4242866"/>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0.48776</cdr:x>
      <cdr:y>0.75599</cdr:y>
    </cdr:from>
    <cdr:to>
      <cdr:x>0.54574</cdr:x>
      <cdr:y>0.80255</cdr:y>
    </cdr:to>
    <cdr:sp macro="" textlink="">
      <cdr:nvSpPr>
        <cdr:cNvPr id="31" name="ZoneTexte 1"/>
        <cdr:cNvSpPr txBox="1"/>
      </cdr:nvSpPr>
      <cdr:spPr>
        <a:xfrm xmlns:a="http://schemas.openxmlformats.org/drawingml/2006/main">
          <a:off x="4487068" y="423670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0.45338</cdr:x>
      <cdr:y>0.75716</cdr:y>
    </cdr:from>
    <cdr:to>
      <cdr:x>0.51136</cdr:x>
      <cdr:y>0.80372</cdr:y>
    </cdr:to>
    <cdr:sp macro="" textlink="">
      <cdr:nvSpPr>
        <cdr:cNvPr id="32" name="ZoneTexte 1"/>
        <cdr:cNvSpPr txBox="1"/>
      </cdr:nvSpPr>
      <cdr:spPr>
        <a:xfrm xmlns:a="http://schemas.openxmlformats.org/drawingml/2006/main">
          <a:off x="4170810" y="424325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0.30312</cdr:x>
      <cdr:y>0.75717</cdr:y>
    </cdr:from>
    <cdr:to>
      <cdr:x>0.3611</cdr:x>
      <cdr:y>0.80373</cdr:y>
    </cdr:to>
    <cdr:sp macro="" textlink="">
      <cdr:nvSpPr>
        <cdr:cNvPr id="33" name="ZoneTexte 1"/>
        <cdr:cNvSpPr txBox="1"/>
      </cdr:nvSpPr>
      <cdr:spPr>
        <a:xfrm xmlns:a="http://schemas.openxmlformats.org/drawingml/2006/main">
          <a:off x="2788528" y="42432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0.01591</cdr:x>
      <cdr:y>0.85936</cdr:y>
    </cdr:from>
    <cdr:to>
      <cdr:x>0.98807</cdr:x>
      <cdr:y>0.98303</cdr:y>
    </cdr:to>
    <cdr:sp macro="" textlink="">
      <cdr:nvSpPr>
        <cdr:cNvPr id="25" name="Rectangle 24"/>
        <cdr:cNvSpPr/>
      </cdr:nvSpPr>
      <cdr:spPr>
        <a:xfrm xmlns:a="http://schemas.openxmlformats.org/drawingml/2006/main">
          <a:off x="146539" y="4823081"/>
          <a:ext cx="8953500" cy="69409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obtains 39% of the vote among self-reported Christians (inc. Anglicans, other Protestants, Catholics), 56% among  voters reporting other religions (Judaïsm, Hinduism, etc., except Islam), 54% among voters reporting no religion, and 96% among self-reported Muslims. Before 1979, Islam is included with other religions.</a:t>
          </a:r>
          <a:r>
            <a:rPr lang="fr-FR" sz="1050" b="0" i="0" baseline="0">
              <a:solidFill>
                <a:schemeClr val="lt1"/>
              </a:solidFill>
              <a:effectLst/>
              <a:latin typeface="Arial" panose="020B0604020202020204" pitchFamily="34" charset="0"/>
              <a:ea typeface="+mn-ea"/>
              <a:cs typeface="Arial" panose="020B0604020202020204" pitchFamily="34" charset="0"/>
            </a:rPr>
            <a:t>: calculs de l'auteur à partir des enquêtes post-électorales 1956-2017 (élections présidentielles et législatives). </a:t>
          </a:r>
          <a:endParaRPr lang="fr-FR" sz="1050">
            <a:effectLst/>
            <a:latin typeface="Arial" panose="020B0604020202020204" pitchFamily="34" charset="0"/>
            <a:cs typeface="Arial" panose="020B0604020202020204" pitchFamily="34" charset="0"/>
          </a:endParaRPr>
        </a:p>
        <a:p xmlns:a="http://schemas.openxmlformats.org/drawingml/2006/main">
          <a:pPr rtl="0"/>
          <a:r>
            <a:rPr lang="fr-FR" sz="1050" b="1" i="0" baseline="0">
              <a:solidFill>
                <a:schemeClr val="lt1"/>
              </a:solidFill>
              <a:effectLst/>
              <a:latin typeface="Arial" panose="020B0604020202020204" pitchFamily="34" charset="0"/>
              <a:ea typeface="+mn-ea"/>
              <a:cs typeface="Arial" panose="020B0604020202020204" pitchFamily="34" charset="0"/>
            </a:rPr>
            <a:t>Lecture</a:t>
          </a:r>
          <a:r>
            <a:rPr lang="fr-FR" sz="1050" b="0" i="0" baseline="0">
              <a:solidFill>
                <a:schemeClr val="lt1"/>
              </a:solidFill>
              <a:effectLst/>
              <a:latin typeface="Arial" panose="020B0604020202020204" pitchFamily="34" charset="0"/>
              <a:ea typeface="+mn-ea"/>
              <a:cs typeface="Arial" panose="020B0604020202020204" pitchFamily="34" charset="0"/>
            </a:rPr>
            <a:t>: en 1956, les partis de gauche (SFIO-PS, PCF, MRG, divers gauche et écologistes, extrême-gauche) obtiennent un score 12 </a:t>
          </a:r>
          <a:r>
            <a:rPr lang="fr-FR" sz="1100" b="0" i="0" baseline="0">
              <a:solidFill>
                <a:schemeClr val="lt1"/>
              </a:solidFill>
              <a:effectLst/>
              <a:latin typeface="+mn-lt"/>
              <a:ea typeface="+mn-ea"/>
              <a:cs typeface="+mn-cs"/>
            </a:rPr>
            <a:t>point</a:t>
          </a:r>
          <a:endParaRPr lang="fr-FR">
            <a:effectLst/>
          </a:endParaRPr>
        </a:p>
      </cdr:txBody>
    </cdr:sp>
  </cdr:relSizeAnchor>
  <cdr:relSizeAnchor xmlns:cdr="http://schemas.openxmlformats.org/drawingml/2006/chartDrawing">
    <cdr:from>
      <cdr:x>0.52362</cdr:x>
      <cdr:y>0.75754</cdr:y>
    </cdr:from>
    <cdr:to>
      <cdr:x>0.5816</cdr:x>
      <cdr:y>0.8041</cdr:y>
    </cdr:to>
    <cdr:sp macro="" textlink="">
      <cdr:nvSpPr>
        <cdr:cNvPr id="28" name="ZoneTexte 1"/>
        <cdr:cNvSpPr txBox="1"/>
      </cdr:nvSpPr>
      <cdr:spPr>
        <a:xfrm xmlns:a="http://schemas.openxmlformats.org/drawingml/2006/main">
          <a:off x="4817025" y="42453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0.74352</cdr:x>
      <cdr:y>0.76001</cdr:y>
    </cdr:from>
    <cdr:to>
      <cdr:x>0.8015</cdr:x>
      <cdr:y>0.80657</cdr:y>
    </cdr:to>
    <cdr:sp macro="" textlink="">
      <cdr:nvSpPr>
        <cdr:cNvPr id="35" name="ZoneTexte 1"/>
        <cdr:cNvSpPr txBox="1"/>
      </cdr:nvSpPr>
      <cdr:spPr>
        <a:xfrm xmlns:a="http://schemas.openxmlformats.org/drawingml/2006/main">
          <a:off x="6839918" y="425920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0.67273</cdr:x>
      <cdr:y>0.76</cdr:y>
    </cdr:from>
    <cdr:to>
      <cdr:x>0.73071</cdr:x>
      <cdr:y>0.80656</cdr:y>
    </cdr:to>
    <cdr:sp macro="" textlink="">
      <cdr:nvSpPr>
        <cdr:cNvPr id="37" name="ZoneTexte 1"/>
        <cdr:cNvSpPr txBox="1"/>
      </cdr:nvSpPr>
      <cdr:spPr>
        <a:xfrm xmlns:a="http://schemas.openxmlformats.org/drawingml/2006/main">
          <a:off x="6188689" y="4259186"/>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0.55902</cdr:x>
      <cdr:y>0.7563</cdr:y>
    </cdr:from>
    <cdr:to>
      <cdr:x>0.617</cdr:x>
      <cdr:y>0.80286</cdr:y>
    </cdr:to>
    <cdr:sp macro="" textlink="">
      <cdr:nvSpPr>
        <cdr:cNvPr id="39" name="ZoneTexte 1"/>
        <cdr:cNvSpPr txBox="1"/>
      </cdr:nvSpPr>
      <cdr:spPr>
        <a:xfrm xmlns:a="http://schemas.openxmlformats.org/drawingml/2006/main">
          <a:off x="5142694" y="4238418"/>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0.08984</cdr:x>
      <cdr:y>0.76362</cdr:y>
    </cdr:from>
    <cdr:to>
      <cdr:x>0.14782</cdr:x>
      <cdr:y>0.81018</cdr:y>
    </cdr:to>
    <cdr:sp macro="" textlink="">
      <cdr:nvSpPr>
        <cdr:cNvPr id="6" name="ZoneTexte 1"/>
        <cdr:cNvSpPr txBox="1"/>
      </cdr:nvSpPr>
      <cdr:spPr>
        <a:xfrm xmlns:a="http://schemas.openxmlformats.org/drawingml/2006/main">
          <a:off x="827455" y="428576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0.12267</cdr:x>
      <cdr:y>0.7637</cdr:y>
    </cdr:from>
    <cdr:to>
      <cdr:x>0.18065</cdr:x>
      <cdr:y>0.81025</cdr:y>
    </cdr:to>
    <cdr:sp macro="" textlink="">
      <cdr:nvSpPr>
        <cdr:cNvPr id="8" name="ZoneTexte 1"/>
        <cdr:cNvSpPr txBox="1"/>
      </cdr:nvSpPr>
      <cdr:spPr>
        <a:xfrm xmlns:a="http://schemas.openxmlformats.org/drawingml/2006/main">
          <a:off x="1128475" y="4283256"/>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0.15617</cdr:x>
      <cdr:y>0.76362</cdr:y>
    </cdr:from>
    <cdr:to>
      <cdr:x>0.21415</cdr:x>
      <cdr:y>0.81018</cdr:y>
    </cdr:to>
    <cdr:sp macro="" textlink="">
      <cdr:nvSpPr>
        <cdr:cNvPr id="9" name="ZoneTexte 1"/>
        <cdr:cNvSpPr txBox="1"/>
      </cdr:nvSpPr>
      <cdr:spPr>
        <a:xfrm xmlns:a="http://schemas.openxmlformats.org/drawingml/2006/main">
          <a:off x="1436582" y="4282835"/>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0.30766</cdr:x>
      <cdr:y>0.7597</cdr:y>
    </cdr:from>
    <cdr:to>
      <cdr:x>0.36564</cdr:x>
      <cdr:y>0.80626</cdr:y>
    </cdr:to>
    <cdr:sp macro="" textlink="">
      <cdr:nvSpPr>
        <cdr:cNvPr id="12" name="ZoneTexte 1"/>
        <cdr:cNvSpPr txBox="1"/>
      </cdr:nvSpPr>
      <cdr:spPr>
        <a:xfrm xmlns:a="http://schemas.openxmlformats.org/drawingml/2006/main">
          <a:off x="2830178" y="4260850"/>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0.34276</cdr:x>
      <cdr:y>0.75984</cdr:y>
    </cdr:from>
    <cdr:to>
      <cdr:x>0.40074</cdr:x>
      <cdr:y>0.80641</cdr:y>
    </cdr:to>
    <cdr:sp macro="" textlink="">
      <cdr:nvSpPr>
        <cdr:cNvPr id="14" name="ZoneTexte 1"/>
        <cdr:cNvSpPr txBox="1"/>
      </cdr:nvSpPr>
      <cdr:spPr>
        <a:xfrm xmlns:a="http://schemas.openxmlformats.org/drawingml/2006/main">
          <a:off x="3153005" y="4261634"/>
          <a:ext cx="533353" cy="2611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0.55734</cdr:x>
      <cdr:y>0.7597</cdr:y>
    </cdr:from>
    <cdr:to>
      <cdr:x>0.61532</cdr:x>
      <cdr:y>0.80626</cdr:y>
    </cdr:to>
    <cdr:sp macro="" textlink="">
      <cdr:nvSpPr>
        <cdr:cNvPr id="16" name="ZoneTexte 1"/>
        <cdr:cNvSpPr txBox="1"/>
      </cdr:nvSpPr>
      <cdr:spPr>
        <a:xfrm xmlns:a="http://schemas.openxmlformats.org/drawingml/2006/main">
          <a:off x="5126965" y="4260850"/>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0.45684</cdr:x>
      <cdr:y>0.7584</cdr:y>
    </cdr:from>
    <cdr:to>
      <cdr:x>0.51482</cdr:x>
      <cdr:y>0.80496</cdr:y>
    </cdr:to>
    <cdr:sp macro="" textlink="">
      <cdr:nvSpPr>
        <cdr:cNvPr id="17" name="ZoneTexte 1"/>
        <cdr:cNvSpPr txBox="1"/>
      </cdr:nvSpPr>
      <cdr:spPr>
        <a:xfrm xmlns:a="http://schemas.openxmlformats.org/drawingml/2006/main">
          <a:off x="4202449" y="4253558"/>
          <a:ext cx="533354"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0.52561</cdr:x>
      <cdr:y>0.7584</cdr:y>
    </cdr:from>
    <cdr:to>
      <cdr:x>0.58359</cdr:x>
      <cdr:y>0.80496</cdr:y>
    </cdr:to>
    <cdr:sp macro="" textlink="">
      <cdr:nvSpPr>
        <cdr:cNvPr id="18" name="ZoneTexte 1"/>
        <cdr:cNvSpPr txBox="1"/>
      </cdr:nvSpPr>
      <cdr:spPr>
        <a:xfrm xmlns:a="http://schemas.openxmlformats.org/drawingml/2006/main">
          <a:off x="4835037" y="4253558"/>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0.92755</cdr:x>
      <cdr:y>0.76217</cdr:y>
    </cdr:from>
    <cdr:to>
      <cdr:x>0.98553</cdr:x>
      <cdr:y>0.80873</cdr:y>
    </cdr:to>
    <cdr:sp macro="" textlink="">
      <cdr:nvSpPr>
        <cdr:cNvPr id="19" name="ZoneTexte 1"/>
        <cdr:cNvSpPr txBox="1"/>
      </cdr:nvSpPr>
      <cdr:spPr>
        <a:xfrm xmlns:a="http://schemas.openxmlformats.org/drawingml/2006/main">
          <a:off x="8532457" y="4274705"/>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0.89314</cdr:x>
      <cdr:y>0.76211</cdr:y>
    </cdr:from>
    <cdr:to>
      <cdr:x>0.95112</cdr:x>
      <cdr:y>0.80867</cdr:y>
    </cdr:to>
    <cdr:sp macro="" textlink="">
      <cdr:nvSpPr>
        <cdr:cNvPr id="20" name="ZoneTexte 1"/>
        <cdr:cNvSpPr txBox="1"/>
      </cdr:nvSpPr>
      <cdr:spPr>
        <a:xfrm xmlns:a="http://schemas.openxmlformats.org/drawingml/2006/main">
          <a:off x="8215879" y="4274340"/>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0.85893</cdr:x>
      <cdr:y>0.76101</cdr:y>
    </cdr:from>
    <cdr:to>
      <cdr:x>0.91691</cdr:x>
      <cdr:y>0.80757</cdr:y>
    </cdr:to>
    <cdr:sp macro="" textlink="">
      <cdr:nvSpPr>
        <cdr:cNvPr id="22" name="ZoneTexte 1"/>
        <cdr:cNvSpPr txBox="1"/>
      </cdr:nvSpPr>
      <cdr:spPr>
        <a:xfrm xmlns:a="http://schemas.openxmlformats.org/drawingml/2006/main">
          <a:off x="7901184" y="4268197"/>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0.82601</cdr:x>
      <cdr:y>0.76087</cdr:y>
    </cdr:from>
    <cdr:to>
      <cdr:x>0.88399</cdr:x>
      <cdr:y>0.80743</cdr:y>
    </cdr:to>
    <cdr:sp macro="" textlink="">
      <cdr:nvSpPr>
        <cdr:cNvPr id="24" name="ZoneTexte 1"/>
        <cdr:cNvSpPr txBox="1"/>
      </cdr:nvSpPr>
      <cdr:spPr>
        <a:xfrm xmlns:a="http://schemas.openxmlformats.org/drawingml/2006/main">
          <a:off x="7598368" y="4267412"/>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0.74047</cdr:x>
      <cdr:y>0.76094</cdr:y>
    </cdr:from>
    <cdr:to>
      <cdr:x>0.79845</cdr:x>
      <cdr:y>0.8075</cdr:y>
    </cdr:to>
    <cdr:sp macro="" textlink="">
      <cdr:nvSpPr>
        <cdr:cNvPr id="26" name="ZoneTexte 1"/>
        <cdr:cNvSpPr txBox="1"/>
      </cdr:nvSpPr>
      <cdr:spPr>
        <a:xfrm xmlns:a="http://schemas.openxmlformats.org/drawingml/2006/main">
          <a:off x="6811507" y="4267777"/>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0.70868</cdr:x>
      <cdr:y>0.7608</cdr:y>
    </cdr:from>
    <cdr:to>
      <cdr:x>0.76666</cdr:x>
      <cdr:y>0.80736</cdr:y>
    </cdr:to>
    <cdr:sp macro="" textlink="">
      <cdr:nvSpPr>
        <cdr:cNvPr id="29" name="ZoneTexte 1"/>
        <cdr:cNvSpPr txBox="1"/>
      </cdr:nvSpPr>
      <cdr:spPr>
        <a:xfrm xmlns:a="http://schemas.openxmlformats.org/drawingml/2006/main">
          <a:off x="6519127" y="4266993"/>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0.67526</cdr:x>
      <cdr:y>0.76217</cdr:y>
    </cdr:from>
    <cdr:to>
      <cdr:x>0.73324</cdr:x>
      <cdr:y>0.80873</cdr:y>
    </cdr:to>
    <cdr:sp macro="" textlink="">
      <cdr:nvSpPr>
        <cdr:cNvPr id="31" name="ZoneTexte 1"/>
        <cdr:cNvSpPr txBox="1"/>
      </cdr:nvSpPr>
      <cdr:spPr>
        <a:xfrm xmlns:a="http://schemas.openxmlformats.org/drawingml/2006/main">
          <a:off x="6211699" y="4274704"/>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0.63938</cdr:x>
      <cdr:y>0.76087</cdr:y>
    </cdr:from>
    <cdr:to>
      <cdr:x>0.69736</cdr:x>
      <cdr:y>0.80743</cdr:y>
    </cdr:to>
    <cdr:sp macro="" textlink="">
      <cdr:nvSpPr>
        <cdr:cNvPr id="32" name="ZoneTexte 1"/>
        <cdr:cNvSpPr txBox="1"/>
      </cdr:nvSpPr>
      <cdr:spPr>
        <a:xfrm xmlns:a="http://schemas.openxmlformats.org/drawingml/2006/main">
          <a:off x="5881608" y="4267413"/>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0.49138</cdr:x>
      <cdr:y>0.7584</cdr:y>
    </cdr:from>
    <cdr:to>
      <cdr:x>0.54936</cdr:x>
      <cdr:y>0.80496</cdr:y>
    </cdr:to>
    <cdr:sp macro="" textlink="">
      <cdr:nvSpPr>
        <cdr:cNvPr id="33" name="ZoneTexte 1"/>
        <cdr:cNvSpPr txBox="1"/>
      </cdr:nvSpPr>
      <cdr:spPr>
        <a:xfrm xmlns:a="http://schemas.openxmlformats.org/drawingml/2006/main">
          <a:off x="4520121" y="4253558"/>
          <a:ext cx="533354"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0.02228</cdr:x>
      <cdr:y>0.86292</cdr:y>
    </cdr:from>
    <cdr:to>
      <cdr:x>0.98409</cdr:x>
      <cdr:y>0.98564</cdr:y>
    </cdr:to>
    <cdr:sp macro="" textlink="">
      <cdr:nvSpPr>
        <cdr:cNvPr id="25" name="Rectangle 24"/>
        <cdr:cNvSpPr/>
      </cdr:nvSpPr>
      <cdr:spPr>
        <a:xfrm xmlns:a="http://schemas.openxmlformats.org/drawingml/2006/main">
          <a:off x="205153" y="4843096"/>
          <a:ext cx="8858250" cy="6887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05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(see piketty.pse.ens.fr/conflict)</a:t>
          </a:r>
        </a:p>
        <a:p xmlns:a="http://schemas.openxmlformats.org/drawingml/2006/main">
          <a:pPr rtl="0"/>
          <a:r>
            <a:rPr lang="fr-FR" sz="105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05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obtains 41% of the vote among self-reported ethnic "Whites", 81% among among "Africans-Caribbeans", 82% among "Indians-Pakistanis-Bengladeshis" and 69% among "Other" (including "Chinese", "Arabs", etc.).           </a:t>
          </a:r>
        </a:p>
        <a:p xmlns:a="http://schemas.openxmlformats.org/drawingml/2006/main">
          <a:pPr rtl="0"/>
          <a:r>
            <a:rPr lang="fr-FR" sz="1050" b="0" i="0" baseline="0">
              <a:solidFill>
                <a:sysClr val="windowText" lastClr="000000"/>
              </a:solidFill>
              <a:effectLst/>
              <a:latin typeface="Arial" panose="020B0604020202020204" pitchFamily="34" charset="0"/>
              <a:ea typeface="+mn-ea"/>
              <a:cs typeface="Arial" panose="020B0604020202020204" pitchFamily="34" charset="0"/>
            </a:rPr>
            <a:t>Note: in 2017, 5% of voters refused to answer the ethnic identity question (and 77% of them voted Labour) (not shown here).</a:t>
          </a:r>
          <a:r>
            <a:rPr lang="fr-FR" sz="1050" b="1" i="0" baseline="0">
              <a:solidFill>
                <a:schemeClr val="lt1"/>
              </a:solidFill>
              <a:effectLst/>
              <a:latin typeface="Arial" panose="020B0604020202020204" pitchFamily="34" charset="0"/>
              <a:ea typeface="+mn-ea"/>
              <a:cs typeface="Arial" panose="020B0604020202020204" pitchFamily="34" charset="0"/>
            </a:rPr>
            <a:t>Source</a:t>
          </a:r>
          <a:r>
            <a:rPr lang="fr-FR" sz="1050" b="0" i="0" baseline="0">
              <a:solidFill>
                <a:schemeClr val="lt1"/>
              </a:solidFill>
              <a:effectLst/>
              <a:latin typeface="Arial" panose="020B0604020202020204" pitchFamily="34" charset="0"/>
              <a:ea typeface="+mn-ea"/>
              <a:cs typeface="Arial" panose="020B0604020202020204" pitchFamily="34" charset="0"/>
            </a:rPr>
            <a:t>: calculs de l'auteur à partir des enquêtes post-électorales 1956-2017 (élections présidentielles et législatives). </a:t>
          </a:r>
          <a:endParaRPr lang="fr-FR" sz="1050">
            <a:effectLst/>
            <a:latin typeface="Arial" panose="020B0604020202020204" pitchFamily="34" charset="0"/>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0.27295</cdr:x>
      <cdr:y>0.75991</cdr:y>
    </cdr:from>
    <cdr:to>
      <cdr:x>0.33093</cdr:x>
      <cdr:y>0.80647</cdr:y>
    </cdr:to>
    <cdr:sp macro="" textlink="">
      <cdr:nvSpPr>
        <cdr:cNvPr id="23" name="ZoneTexte 1"/>
        <cdr:cNvSpPr txBox="1"/>
      </cdr:nvSpPr>
      <cdr:spPr>
        <a:xfrm xmlns:a="http://schemas.openxmlformats.org/drawingml/2006/main">
          <a:off x="2510862" y="4262053"/>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0.00796</cdr:x>
      <cdr:y>0.86761</cdr:y>
    </cdr:from>
    <cdr:to>
      <cdr:x>0.98648</cdr:x>
      <cdr:y>0.96475</cdr:y>
    </cdr:to>
    <cdr:sp macro="" textlink="">
      <cdr:nvSpPr>
        <cdr:cNvPr id="6" name="Rectangle 5"/>
        <cdr:cNvSpPr/>
      </cdr:nvSpPr>
      <cdr:spPr>
        <a:xfrm xmlns:a="http://schemas.openxmlformats.org/drawingml/2006/main">
          <a:off x="73268" y="4869389"/>
          <a:ext cx="9012115" cy="54520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1956, left parties (SFIO-PS, PCF, Rad.,etc.) obtain 57% of the vote among voters with no degree (other than primary), 54% among voters with secondary degrees (Bac, Brevet, Bep, etc.) and 37% among university graduates (higher education).</a:t>
          </a:r>
          <a:endParaRPr lang="fr-FR" sz="1100" b="1" i="0" baseline="0">
            <a:solidFill>
              <a:sysClr val="windowText" lastClr="000000"/>
            </a:solidFill>
            <a:effectLst/>
            <a:latin typeface="Arial" panose="020B060402020202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Arial" panose="020B0604020202020204" pitchFamily="34" charset="0"/>
              <a:ea typeface="+mn-ea"/>
              <a:cs typeface="Arial" panose="020B0604020202020204" pitchFamily="34" charset="0"/>
            </a:rPr>
            <a:t>: calculs de l'auteur à partir des enquêtes post-électorales 1956-2017 (élections présidentielles et législatives). </a:t>
          </a:r>
          <a:endParaRPr lang="fr-FR" sz="1100">
            <a:effectLst/>
            <a:latin typeface="Arial" panose="020B0604020202020204" pitchFamily="34" charset="0"/>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0.00945</cdr:x>
      <cdr:y>0.88036</cdr:y>
    </cdr:from>
    <cdr:to>
      <cdr:x>0.98878</cdr:x>
      <cdr:y>0.97399</cdr:y>
    </cdr:to>
    <cdr:sp macro="" textlink="">
      <cdr:nvSpPr>
        <cdr:cNvPr id="6" name="Rectangle 5"/>
        <cdr:cNvSpPr/>
      </cdr:nvSpPr>
      <cdr:spPr>
        <a:xfrm xmlns:a="http://schemas.openxmlformats.org/drawingml/2006/main">
          <a:off x="86412" y="4960327"/>
          <a:ext cx="8955012" cy="52753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post-electoral surveys 1956-2017 (see piketty.pse.ens.fr/conflict). </a:t>
          </a:r>
        </a:p>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1956, left parties obtain a score that is 17 point lower among univ. graduates than among non-univ. graduates; in 2012, their score is 8 points higher among university graduates. Including control variables does not affect the trend (only the level).  </a:t>
          </a:r>
          <a:r>
            <a:rPr lang="fr-FR" sz="11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Arial" panose="020B0604020202020204" pitchFamily="34" charset="0"/>
              <a:ea typeface="+mn-ea"/>
              <a:cs typeface="Arial" panose="020B0604020202020204" pitchFamily="34" charset="0"/>
            </a:rPr>
            <a:t>: calculs de l'auteur à partir des enquêtes post-électorales 1956-2017 (élections présidentielles et législatives). </a:t>
          </a:r>
          <a:endParaRPr lang="fr-FR" sz="1100">
            <a:effectLst/>
            <a:latin typeface="Arial" panose="020B0604020202020204" pitchFamily="34" charset="0"/>
            <a:cs typeface="Arial" panose="020B0604020202020204" pitchFamily="34" charset="0"/>
          </a:endParaRPr>
        </a:p>
        <a:p xmlns:a="http://schemas.openxmlformats.org/drawingml/2006/main">
          <a:pPr rtl="0"/>
          <a:r>
            <a:rPr lang="fr-FR" sz="1100" b="1" i="0" baseline="0">
              <a:solidFill>
                <a:schemeClr val="lt1"/>
              </a:solidFill>
              <a:effectLst/>
              <a:latin typeface="Arial" panose="020B0604020202020204" pitchFamily="34" charset="0"/>
              <a:ea typeface="+mn-ea"/>
              <a:cs typeface="Arial" panose="020B0604020202020204" pitchFamily="34" charset="0"/>
            </a:rPr>
            <a:t>Lecture</a:t>
          </a:r>
          <a:r>
            <a:rPr lang="fr-FR" sz="1100" b="0" i="0" baseline="0">
              <a:solidFill>
                <a:schemeClr val="lt1"/>
              </a:solidFill>
              <a:effectLst/>
              <a:latin typeface="Arial" panose="020B0604020202020204" pitchFamily="34" charset="0"/>
              <a:ea typeface="+mn-ea"/>
              <a:cs typeface="Arial" panose="020B0604020202020204" pitchFamily="34" charset="0"/>
            </a:rPr>
            <a:t>: en 1956, les partis de gauche (SFIO-PS, PCF, MRG, divers gauche et écologistes, extrême-gauche) obtiennent un score 12 point</a:t>
          </a:r>
          <a:endParaRPr lang="fr-FR" sz="1100">
            <a:effectLst/>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29346"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abSelected="1" zoomScale="120" zoomScaleNormal="120" zoomScalePageLayoutView="140" workbookViewId="0">
      <selection sqref="A1:M1"/>
    </sheetView>
  </sheetViews>
  <sheetFormatPr baseColWidth="10" defaultRowHeight="14.4" x14ac:dyDescent="0.3"/>
  <sheetData>
    <row r="1" spans="1:13" ht="15.6" x14ac:dyDescent="0.3">
      <c r="A1" s="89" t="s">
        <v>49</v>
      </c>
      <c r="B1" s="89"/>
      <c r="C1" s="89"/>
      <c r="D1" s="89"/>
      <c r="E1" s="89"/>
      <c r="F1" s="89"/>
      <c r="G1" s="89"/>
      <c r="H1" s="89"/>
      <c r="I1" s="89"/>
      <c r="J1" s="89"/>
      <c r="K1" s="89"/>
      <c r="L1" s="89"/>
      <c r="M1" s="89"/>
    </row>
    <row r="2" spans="1:13" ht="15.6" x14ac:dyDescent="0.3">
      <c r="A2" s="28" t="s">
        <v>50</v>
      </c>
      <c r="B2" s="2"/>
      <c r="C2" s="2"/>
      <c r="E2" s="2"/>
      <c r="F2" s="2"/>
      <c r="G2" s="2"/>
      <c r="H2" s="2"/>
    </row>
    <row r="3" spans="1:13" ht="15.6" x14ac:dyDescent="0.3">
      <c r="A3" s="2" t="s">
        <v>51</v>
      </c>
      <c r="B3" s="2"/>
      <c r="C3" s="2"/>
      <c r="D3" s="2"/>
      <c r="E3" s="2"/>
      <c r="F3" s="2"/>
      <c r="G3" s="2"/>
      <c r="H3" s="2"/>
    </row>
    <row r="4" spans="1:13" ht="15.6" x14ac:dyDescent="0.3">
      <c r="A4" s="2" t="s">
        <v>352</v>
      </c>
      <c r="B4" s="2"/>
      <c r="C4" s="2"/>
      <c r="D4" s="2"/>
      <c r="E4" s="2"/>
      <c r="F4" s="2"/>
      <c r="G4" s="2"/>
      <c r="H4" s="2"/>
    </row>
    <row r="5" spans="1:13" ht="15.6" x14ac:dyDescent="0.3">
      <c r="A5" s="2"/>
      <c r="B5" s="2"/>
      <c r="C5" s="2"/>
      <c r="D5" s="2"/>
      <c r="E5" s="2"/>
      <c r="F5" s="2"/>
      <c r="G5" s="2"/>
      <c r="H5" s="2"/>
    </row>
    <row r="6" spans="1:13" ht="15.6" x14ac:dyDescent="0.3">
      <c r="A6" s="2"/>
      <c r="B6" s="2"/>
      <c r="C6" s="2"/>
      <c r="D6" s="2"/>
      <c r="E6" s="2"/>
      <c r="F6" s="2"/>
      <c r="G6" s="2"/>
      <c r="H6" s="2"/>
    </row>
    <row r="7" spans="1:13" ht="15.6" x14ac:dyDescent="0.3">
      <c r="A7" s="28"/>
      <c r="B7" s="2"/>
      <c r="C7" s="2"/>
      <c r="D7" s="2"/>
      <c r="E7" s="2"/>
      <c r="F7" s="2"/>
      <c r="G7" s="2"/>
      <c r="H7" s="2"/>
    </row>
    <row r="8" spans="1:13" ht="15.6" x14ac:dyDescent="0.3">
      <c r="A8" s="28"/>
      <c r="B8" s="2"/>
      <c r="C8" s="2"/>
      <c r="D8" s="2"/>
      <c r="E8" s="2"/>
      <c r="F8" s="2"/>
      <c r="G8" s="2"/>
      <c r="H8" s="2"/>
    </row>
    <row r="9" spans="1:13" ht="15.6" x14ac:dyDescent="0.3">
      <c r="A9" s="28"/>
    </row>
    <row r="10" spans="1:13" ht="15.6" x14ac:dyDescent="0.3">
      <c r="A10" s="28"/>
    </row>
    <row r="11" spans="1:13" ht="15.6" x14ac:dyDescent="0.3">
      <c r="A11" s="28"/>
    </row>
    <row r="12" spans="1:13" ht="15.6" x14ac:dyDescent="0.3">
      <c r="A12" s="28"/>
    </row>
    <row r="13" spans="1:13" ht="15.6" x14ac:dyDescent="0.3">
      <c r="A13" s="28"/>
    </row>
    <row r="15" spans="1:13" ht="15.6" x14ac:dyDescent="0.3">
      <c r="A15" s="28"/>
    </row>
    <row r="16" spans="1:13" ht="15.6" x14ac:dyDescent="0.3">
      <c r="A16" s="2"/>
    </row>
    <row r="17" spans="1:1" ht="15.6" x14ac:dyDescent="0.3">
      <c r="A17" s="2"/>
    </row>
    <row r="18" spans="1:1" ht="15.6" x14ac:dyDescent="0.3">
      <c r="A18" s="2"/>
    </row>
    <row r="19" spans="1:1" ht="15.6" x14ac:dyDescent="0.3">
      <c r="A19" s="2"/>
    </row>
    <row r="20" spans="1:1" ht="15.6" x14ac:dyDescent="0.3">
      <c r="A20" s="2"/>
    </row>
    <row r="21" spans="1:1" ht="15.6" x14ac:dyDescent="0.3">
      <c r="A21" s="2"/>
    </row>
    <row r="22" spans="1:1" ht="15.6" x14ac:dyDescent="0.3">
      <c r="A22" s="2"/>
    </row>
  </sheetData>
  <mergeCells count="1">
    <mergeCell ref="A1:M1"/>
  </mergeCells>
  <pageMargins left="0.75" right="0.75" top="1" bottom="1" header="0.5" footer="0.5"/>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9"/>
  <sheetViews>
    <sheetView workbookViewId="0">
      <pane xSplit="1" ySplit="5" topLeftCell="AJ70" activePane="bottomRight" state="frozen"/>
      <selection activeCell="J7" sqref="J7"/>
      <selection pane="topRight" activeCell="J7" sqref="J7"/>
      <selection pane="bottomLeft" activeCell="J7" sqref="J7"/>
      <selection pane="bottomRight" activeCell="AR74" sqref="AR74"/>
    </sheetView>
  </sheetViews>
  <sheetFormatPr baseColWidth="10" defaultRowHeight="14.4" x14ac:dyDescent="0.3"/>
  <cols>
    <col min="1" max="1" width="10.77734375" customWidth="1"/>
    <col min="2" max="2" width="12.5546875" customWidth="1"/>
    <col min="3" max="6" width="11.21875" customWidth="1"/>
    <col min="7" max="12" width="10.77734375" customWidth="1"/>
  </cols>
  <sheetData>
    <row r="1" spans="1:70" ht="18" customHeight="1" thickBot="1" x14ac:dyDescent="0.35">
      <c r="A1" s="87" t="s">
        <v>368</v>
      </c>
      <c r="B1" s="3"/>
      <c r="C1" s="3"/>
      <c r="D1" s="3"/>
      <c r="E1" s="3"/>
      <c r="F1" s="3"/>
      <c r="G1" s="3"/>
      <c r="H1" s="3"/>
      <c r="I1" s="3"/>
      <c r="J1" s="3"/>
      <c r="K1" s="3"/>
      <c r="L1" s="3"/>
    </row>
    <row r="2" spans="1:70" ht="40.049999999999997" customHeight="1" thickTop="1" thickBot="1" x14ac:dyDescent="0.35">
      <c r="A2" s="127" t="s">
        <v>4</v>
      </c>
      <c r="B2" s="128"/>
      <c r="C2" s="128"/>
      <c r="D2" s="128"/>
      <c r="E2" s="128"/>
      <c r="F2" s="128"/>
      <c r="G2" s="128"/>
      <c r="H2" s="128"/>
      <c r="I2" s="128"/>
      <c r="J2" s="128"/>
      <c r="K2" s="128"/>
      <c r="L2" s="128"/>
      <c r="M2" s="128"/>
      <c r="N2" s="128"/>
      <c r="O2" s="128"/>
      <c r="P2" s="128"/>
      <c r="Q2" s="128"/>
      <c r="R2" s="128"/>
      <c r="S2" s="128"/>
      <c r="T2" s="128"/>
      <c r="U2" s="23"/>
      <c r="V2" s="23"/>
      <c r="W2" s="23"/>
      <c r="X2" s="23"/>
      <c r="Y2" s="23"/>
      <c r="Z2" s="23"/>
      <c r="AA2" s="23"/>
      <c r="AB2" s="23"/>
      <c r="AC2" s="23"/>
      <c r="AD2" s="23"/>
    </row>
    <row r="3" spans="1:70" ht="18" customHeight="1" thickTop="1" thickBot="1" x14ac:dyDescent="0.35">
      <c r="A3" s="3"/>
      <c r="B3" s="3"/>
      <c r="C3" s="3"/>
      <c r="D3" s="3"/>
      <c r="E3" s="3"/>
      <c r="F3" s="3"/>
      <c r="G3" s="3"/>
      <c r="H3" s="3"/>
      <c r="I3" s="3"/>
      <c r="J3" s="3"/>
      <c r="K3" s="3"/>
      <c r="L3" s="3"/>
      <c r="U3" s="2"/>
    </row>
    <row r="4" spans="1:70" ht="18" customHeight="1" thickTop="1" thickBot="1" x14ac:dyDescent="0.35">
      <c r="A4" s="111" t="s">
        <v>0</v>
      </c>
      <c r="B4" s="136" t="s">
        <v>13</v>
      </c>
      <c r="C4" s="136"/>
      <c r="D4" s="136"/>
      <c r="E4" s="136"/>
      <c r="F4" s="136"/>
      <c r="G4" s="136"/>
      <c r="H4" s="136" t="s">
        <v>10</v>
      </c>
      <c r="I4" s="136"/>
      <c r="J4" s="121" t="s">
        <v>8</v>
      </c>
      <c r="K4" s="92"/>
      <c r="L4" s="122"/>
      <c r="M4" s="121" t="s">
        <v>7</v>
      </c>
      <c r="N4" s="92"/>
      <c r="O4" s="122"/>
      <c r="P4" s="25" t="s">
        <v>30</v>
      </c>
      <c r="Q4" s="26"/>
      <c r="R4" s="26"/>
      <c r="S4" s="26"/>
      <c r="T4" s="27"/>
      <c r="U4" s="130" t="s">
        <v>29</v>
      </c>
      <c r="V4" s="131"/>
      <c r="W4" s="131"/>
      <c r="X4" s="131"/>
      <c r="Y4" s="131"/>
      <c r="Z4" s="121" t="s">
        <v>31</v>
      </c>
      <c r="AA4" s="92"/>
      <c r="AB4" s="92"/>
      <c r="AC4" s="92"/>
      <c r="AD4" s="21"/>
      <c r="AE4" s="121" t="s">
        <v>26</v>
      </c>
      <c r="AF4" s="92"/>
      <c r="AG4" s="92"/>
      <c r="AH4" s="92"/>
      <c r="AI4" s="22"/>
      <c r="AJ4" s="121" t="s">
        <v>36</v>
      </c>
      <c r="AK4" s="92"/>
      <c r="AL4" s="92"/>
      <c r="AM4" s="92"/>
      <c r="AN4" s="22"/>
      <c r="AO4" s="22"/>
      <c r="AP4" s="22"/>
      <c r="AQ4" s="22"/>
      <c r="AR4" s="22"/>
      <c r="AS4" s="22"/>
    </row>
    <row r="5" spans="1:70" ht="60" customHeight="1" thickTop="1" thickBot="1" x14ac:dyDescent="0.35">
      <c r="A5" s="112"/>
      <c r="B5" s="4" t="s">
        <v>11</v>
      </c>
      <c r="C5" s="4" t="s">
        <v>12</v>
      </c>
      <c r="D5" s="4" t="s">
        <v>23</v>
      </c>
      <c r="E5" s="4" t="s">
        <v>24</v>
      </c>
      <c r="F5" s="4" t="s">
        <v>25</v>
      </c>
      <c r="G5" s="4" t="s">
        <v>1</v>
      </c>
      <c r="H5" s="4" t="s">
        <v>18</v>
      </c>
      <c r="I5" s="4" t="s">
        <v>19</v>
      </c>
      <c r="J5" s="5" t="s">
        <v>9</v>
      </c>
      <c r="K5" s="5"/>
      <c r="L5" s="5"/>
      <c r="M5" s="5" t="s">
        <v>5</v>
      </c>
      <c r="N5" s="5"/>
      <c r="O5" s="5"/>
      <c r="P5" s="5" t="s">
        <v>6</v>
      </c>
      <c r="Q5" s="5" t="s">
        <v>2</v>
      </c>
      <c r="R5" s="5" t="s">
        <v>3</v>
      </c>
      <c r="S5" s="5" t="s">
        <v>34</v>
      </c>
      <c r="U5" s="5" t="s">
        <v>6</v>
      </c>
      <c r="V5" s="5" t="s">
        <v>2</v>
      </c>
      <c r="W5" s="5" t="s">
        <v>3</v>
      </c>
      <c r="X5" s="5" t="s">
        <v>34</v>
      </c>
      <c r="Y5" s="5"/>
      <c r="Z5" s="5" t="s">
        <v>32</v>
      </c>
      <c r="AA5" s="5" t="s">
        <v>2</v>
      </c>
      <c r="AB5" s="5" t="s">
        <v>33</v>
      </c>
      <c r="AC5" s="5"/>
      <c r="AD5" s="5"/>
      <c r="AE5" s="5" t="s">
        <v>27</v>
      </c>
      <c r="AF5" s="5" t="s">
        <v>2</v>
      </c>
      <c r="AG5" s="5" t="s">
        <v>28</v>
      </c>
      <c r="AH5" s="5" t="s">
        <v>35</v>
      </c>
      <c r="AI5" s="6"/>
      <c r="AJ5" s="5" t="s">
        <v>37</v>
      </c>
      <c r="AK5" s="5" t="s">
        <v>2</v>
      </c>
      <c r="AL5" s="5" t="s">
        <v>38</v>
      </c>
      <c r="AM5" s="5" t="s">
        <v>39</v>
      </c>
      <c r="AN5" s="6" t="s">
        <v>376</v>
      </c>
      <c r="AO5" s="5" t="s">
        <v>370</v>
      </c>
      <c r="AP5" s="5" t="s">
        <v>371</v>
      </c>
      <c r="AQ5" s="5" t="s">
        <v>372</v>
      </c>
      <c r="AR5" s="5" t="s">
        <v>373</v>
      </c>
      <c r="AS5" s="5" t="s">
        <v>374</v>
      </c>
      <c r="AT5" s="5" t="s">
        <v>375</v>
      </c>
      <c r="AU5" s="6"/>
      <c r="AV5" s="6"/>
      <c r="AW5" s="6"/>
      <c r="AX5" s="6"/>
      <c r="AY5" s="6"/>
      <c r="AZ5" s="6"/>
      <c r="BA5" s="6"/>
      <c r="BB5" s="6"/>
      <c r="BC5" s="6"/>
      <c r="BD5" s="6"/>
      <c r="BE5" s="6"/>
      <c r="BF5" s="6"/>
      <c r="BG5" s="6"/>
      <c r="BH5" s="6"/>
      <c r="BI5" s="6"/>
      <c r="BJ5" s="6"/>
      <c r="BK5" s="6"/>
      <c r="BL5" s="6"/>
      <c r="BM5" s="6"/>
      <c r="BN5" s="6"/>
      <c r="BO5" s="6"/>
      <c r="BP5" s="6"/>
    </row>
    <row r="6" spans="1:70" ht="18" customHeight="1" thickTop="1" x14ac:dyDescent="0.3">
      <c r="A6" s="7">
        <v>1945</v>
      </c>
      <c r="B6" s="17">
        <v>0.47699999999999998</v>
      </c>
      <c r="C6" s="17">
        <v>0.36199999999999999</v>
      </c>
      <c r="D6" s="17">
        <v>0.09</v>
      </c>
      <c r="E6" s="17">
        <v>1E-3</v>
      </c>
      <c r="F6" s="17">
        <v>0</v>
      </c>
      <c r="G6" s="13">
        <f t="shared" ref="G6" si="0">1-B6-C6-D6-E6-F6</f>
        <v>7.0000000000000034E-2</v>
      </c>
      <c r="H6" s="13">
        <f>B6/($B6+$C6)</f>
        <v>0.56853396901072706</v>
      </c>
      <c r="I6" s="14">
        <f>C6/($B6+$C6)</f>
        <v>0.43146603098927294</v>
      </c>
      <c r="J6" s="8"/>
      <c r="K6" s="8"/>
      <c r="L6" s="8"/>
      <c r="M6" s="8"/>
      <c r="N6" s="8"/>
      <c r="O6" s="8"/>
      <c r="P6" s="8"/>
      <c r="Q6" s="8"/>
      <c r="R6" s="8"/>
      <c r="S6" s="8"/>
      <c r="U6" s="8"/>
      <c r="V6" s="8"/>
      <c r="W6" s="8"/>
      <c r="X6" s="8"/>
      <c r="Y6" s="8"/>
      <c r="Z6" s="8"/>
      <c r="AA6" s="8"/>
      <c r="AB6" s="8"/>
      <c r="AC6" s="8"/>
      <c r="AD6" s="8"/>
      <c r="AE6" s="8"/>
      <c r="AF6" s="8"/>
      <c r="AG6" s="8"/>
      <c r="AH6" s="8"/>
      <c r="AI6" s="8"/>
      <c r="AJ6" s="8"/>
      <c r="AK6" s="8"/>
      <c r="AL6" s="8"/>
      <c r="AM6" s="8"/>
      <c r="AN6" s="8"/>
      <c r="AO6" s="8"/>
      <c r="AP6" s="8"/>
      <c r="AQ6" s="8"/>
      <c r="AR6" s="8"/>
      <c r="AS6" s="8"/>
      <c r="AT6" s="8"/>
      <c r="AU6" s="8"/>
      <c r="AV6" s="8">
        <v>0.5</v>
      </c>
      <c r="AW6" s="9">
        <v>0</v>
      </c>
      <c r="AX6" s="9"/>
      <c r="AY6" s="9"/>
      <c r="AZ6" s="9"/>
      <c r="BA6" s="9"/>
      <c r="BB6" s="9"/>
      <c r="BC6" s="9"/>
      <c r="BD6" s="9"/>
      <c r="BE6" s="9"/>
      <c r="BF6" s="9"/>
      <c r="BG6" s="9"/>
      <c r="BH6" s="9"/>
      <c r="BI6" s="9"/>
      <c r="BJ6" s="9"/>
      <c r="BK6" s="9"/>
      <c r="BL6" s="9"/>
      <c r="BM6" s="9"/>
      <c r="BN6" s="9"/>
      <c r="BO6" s="9"/>
      <c r="BP6" s="9"/>
      <c r="BQ6" s="10">
        <v>0</v>
      </c>
      <c r="BR6" s="10">
        <v>0.5</v>
      </c>
    </row>
    <row r="7" spans="1:70" ht="18" customHeight="1" x14ac:dyDescent="0.3">
      <c r="A7" s="11">
        <f t="shared" ref="A7:A9" si="1">A6+1</f>
        <v>1946</v>
      </c>
      <c r="B7" s="17"/>
      <c r="C7" s="17"/>
      <c r="D7" s="17"/>
      <c r="E7" s="17"/>
      <c r="F7" s="17"/>
      <c r="G7" s="17"/>
      <c r="H7" s="17"/>
      <c r="I7" s="17"/>
      <c r="J7" s="8"/>
      <c r="K7" s="8"/>
      <c r="L7" s="8"/>
      <c r="M7" s="8"/>
      <c r="N7" s="8"/>
      <c r="O7" s="8"/>
      <c r="P7" s="8"/>
      <c r="Q7" s="8"/>
      <c r="R7" s="8"/>
      <c r="S7" s="8"/>
      <c r="U7" s="8"/>
      <c r="V7" s="8"/>
      <c r="W7" s="8"/>
      <c r="X7" s="8"/>
      <c r="Y7" s="8"/>
      <c r="Z7" s="8"/>
      <c r="AA7" s="8"/>
      <c r="AB7" s="8"/>
      <c r="AC7" s="8"/>
      <c r="AD7" s="8"/>
      <c r="AE7" s="8"/>
      <c r="AF7" s="8"/>
      <c r="AG7" s="8"/>
      <c r="AH7" s="8"/>
      <c r="AI7" s="8"/>
      <c r="AJ7" s="8"/>
      <c r="AK7" s="8"/>
      <c r="AL7" s="8"/>
      <c r="AM7" s="8"/>
      <c r="AN7" s="8"/>
      <c r="AO7" s="8"/>
      <c r="AP7" s="8"/>
      <c r="AQ7" s="8"/>
      <c r="AR7" s="8"/>
      <c r="AS7" s="8"/>
      <c r="AT7" s="8"/>
      <c r="AU7" s="8"/>
      <c r="AV7" s="8">
        <v>0.5</v>
      </c>
      <c r="AW7" s="9">
        <v>0</v>
      </c>
      <c r="AX7" s="9"/>
      <c r="AY7" s="9"/>
      <c r="AZ7" s="9"/>
      <c r="BA7" s="9"/>
      <c r="BB7" s="9"/>
      <c r="BC7" s="9"/>
      <c r="BD7" s="9"/>
      <c r="BE7" s="9"/>
      <c r="BF7" s="9"/>
      <c r="BG7" s="9"/>
      <c r="BH7" s="9"/>
      <c r="BI7" s="9"/>
      <c r="BJ7" s="9"/>
      <c r="BK7" s="9"/>
      <c r="BL7" s="9"/>
      <c r="BM7" s="9"/>
      <c r="BN7" s="9"/>
      <c r="BO7" s="9"/>
      <c r="BP7" s="9"/>
      <c r="BQ7" s="10">
        <v>0</v>
      </c>
      <c r="BR7" s="10">
        <v>0.5</v>
      </c>
    </row>
    <row r="8" spans="1:70" ht="18" customHeight="1" x14ac:dyDescent="0.3">
      <c r="A8" s="11">
        <f t="shared" si="1"/>
        <v>1947</v>
      </c>
      <c r="B8" s="13"/>
      <c r="C8" s="13"/>
      <c r="D8" s="13"/>
      <c r="E8" s="13"/>
      <c r="F8" s="13"/>
      <c r="G8" s="13"/>
      <c r="H8" s="13"/>
      <c r="I8" s="14"/>
      <c r="J8" s="8"/>
      <c r="K8" s="8"/>
      <c r="L8" s="8"/>
      <c r="M8" s="8"/>
      <c r="N8" s="8"/>
      <c r="O8" s="8"/>
      <c r="P8" s="8"/>
      <c r="Q8" s="8"/>
      <c r="R8" s="8"/>
      <c r="S8" s="8"/>
      <c r="U8" s="8"/>
      <c r="V8" s="8"/>
      <c r="W8" s="8"/>
      <c r="X8" s="8"/>
      <c r="Y8" s="8"/>
      <c r="Z8" s="8"/>
      <c r="AA8" s="8"/>
      <c r="AB8" s="8"/>
      <c r="AC8" s="8"/>
      <c r="AD8" s="8"/>
      <c r="AE8" s="8"/>
      <c r="AF8" s="8"/>
      <c r="AG8" s="8"/>
      <c r="AH8" s="8"/>
      <c r="AI8" s="8"/>
      <c r="AJ8" s="8"/>
      <c r="AK8" s="8"/>
      <c r="AL8" s="8"/>
      <c r="AM8" s="8"/>
      <c r="AN8" s="8"/>
      <c r="AO8" s="8"/>
      <c r="AP8" s="8"/>
      <c r="AQ8" s="8"/>
      <c r="AR8" s="8"/>
      <c r="AS8" s="8"/>
      <c r="AT8" s="8"/>
      <c r="AU8" s="8"/>
      <c r="AV8" s="8">
        <v>0.5</v>
      </c>
      <c r="AW8" s="9">
        <v>0</v>
      </c>
      <c r="AX8" s="9"/>
      <c r="AY8" s="9"/>
      <c r="AZ8" s="9"/>
      <c r="BA8" s="9"/>
      <c r="BB8" s="9"/>
      <c r="BC8" s="9"/>
      <c r="BD8" s="9"/>
      <c r="BE8" s="9"/>
      <c r="BF8" s="9"/>
      <c r="BG8" s="9"/>
      <c r="BH8" s="9"/>
      <c r="BI8" s="9"/>
      <c r="BJ8" s="9"/>
      <c r="BK8" s="9"/>
      <c r="BL8" s="9"/>
      <c r="BM8" s="9"/>
      <c r="BN8" s="9"/>
      <c r="BO8" s="9"/>
      <c r="BP8" s="9"/>
      <c r="BQ8" s="10">
        <v>0</v>
      </c>
      <c r="BR8" s="10">
        <v>0.5</v>
      </c>
    </row>
    <row r="9" spans="1:70" ht="18" customHeight="1" x14ac:dyDescent="0.3">
      <c r="A9" s="11">
        <f t="shared" si="1"/>
        <v>1948</v>
      </c>
      <c r="B9" s="13"/>
      <c r="C9" s="13"/>
      <c r="D9" s="13"/>
      <c r="E9" s="13"/>
      <c r="F9" s="13"/>
      <c r="G9" s="13"/>
      <c r="H9" s="13"/>
      <c r="I9" s="14"/>
      <c r="J9" s="8"/>
      <c r="K9" s="8"/>
      <c r="L9" s="8"/>
      <c r="M9" s="8"/>
      <c r="N9" s="8"/>
      <c r="O9" s="8"/>
      <c r="P9" s="8"/>
      <c r="Q9" s="8"/>
      <c r="R9" s="8"/>
      <c r="S9" s="8"/>
      <c r="U9" s="8"/>
      <c r="V9" s="8"/>
      <c r="W9" s="8"/>
      <c r="X9" s="8"/>
      <c r="Y9" s="8"/>
      <c r="Z9" s="8"/>
      <c r="AA9" s="8"/>
      <c r="AB9" s="8"/>
      <c r="AC9" s="8"/>
      <c r="AD9" s="8"/>
      <c r="AE9" s="8"/>
      <c r="AF9" s="8"/>
      <c r="AG9" s="8"/>
      <c r="AH9" s="8"/>
      <c r="AI9" s="8"/>
      <c r="AJ9" s="8"/>
      <c r="AK9" s="8"/>
      <c r="AL9" s="8"/>
      <c r="AM9" s="8"/>
      <c r="AN9" s="8"/>
      <c r="AO9" s="8"/>
      <c r="AP9" s="8"/>
      <c r="AQ9" s="8"/>
      <c r="AR9" s="8"/>
      <c r="AS9" s="8"/>
      <c r="AT9" s="8"/>
      <c r="AU9" s="8"/>
      <c r="AV9" s="8">
        <v>0.5</v>
      </c>
      <c r="AW9" s="9">
        <v>0</v>
      </c>
      <c r="AX9" s="9"/>
      <c r="AY9" s="9"/>
      <c r="AZ9" s="9"/>
      <c r="BA9" s="9"/>
      <c r="BB9" s="9"/>
      <c r="BC9" s="9"/>
      <c r="BD9" s="9"/>
      <c r="BE9" s="9"/>
      <c r="BF9" s="9"/>
      <c r="BG9" s="9"/>
      <c r="BH9" s="9"/>
      <c r="BI9" s="9"/>
      <c r="BJ9" s="9"/>
      <c r="BK9" s="9"/>
      <c r="BL9" s="9"/>
      <c r="BM9" s="9"/>
      <c r="BN9" s="9"/>
      <c r="BO9" s="9"/>
      <c r="BP9" s="9"/>
      <c r="BQ9" s="10">
        <v>0</v>
      </c>
      <c r="BR9" s="10">
        <v>0.5</v>
      </c>
    </row>
    <row r="10" spans="1:70" ht="18" customHeight="1" x14ac:dyDescent="0.3">
      <c r="A10" s="11">
        <f>A9+1</f>
        <v>1949</v>
      </c>
      <c r="B10" s="13"/>
      <c r="C10" s="13"/>
      <c r="D10" s="13"/>
      <c r="E10" s="13"/>
      <c r="F10" s="13"/>
      <c r="G10" s="13"/>
      <c r="H10" s="13"/>
      <c r="I10" s="14"/>
      <c r="J10" s="8"/>
      <c r="K10" s="8"/>
      <c r="L10" s="8"/>
      <c r="M10" s="8"/>
      <c r="N10" s="8"/>
      <c r="O10" s="8"/>
      <c r="P10" s="8"/>
      <c r="Q10" s="8"/>
      <c r="R10" s="8"/>
      <c r="S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v>0.5</v>
      </c>
      <c r="AW10" s="9">
        <v>0</v>
      </c>
      <c r="AX10" s="9"/>
      <c r="AY10" s="9"/>
      <c r="AZ10" s="9"/>
      <c r="BA10" s="9"/>
      <c r="BB10" s="9"/>
      <c r="BC10" s="9"/>
      <c r="BD10" s="9"/>
      <c r="BE10" s="9"/>
      <c r="BF10" s="9"/>
      <c r="BG10" s="9"/>
      <c r="BH10" s="9"/>
      <c r="BI10" s="9"/>
      <c r="BJ10" s="9"/>
      <c r="BK10" s="9"/>
      <c r="BL10" s="9"/>
      <c r="BM10" s="9"/>
      <c r="BN10" s="9"/>
      <c r="BO10" s="9"/>
      <c r="BP10" s="9"/>
      <c r="BQ10" s="10">
        <v>0</v>
      </c>
      <c r="BR10" s="10">
        <v>0.5</v>
      </c>
    </row>
    <row r="11" spans="1:70" ht="18" customHeight="1" x14ac:dyDescent="0.3">
      <c r="A11" s="11">
        <f t="shared" ref="A11:A74" si="2">A10+1</f>
        <v>1950</v>
      </c>
      <c r="B11" s="17">
        <v>0.46100000000000002</v>
      </c>
      <c r="C11" s="17">
        <v>0.434</v>
      </c>
      <c r="D11" s="17">
        <v>9.0999999999999998E-2</v>
      </c>
      <c r="E11" s="17">
        <v>2.9999999999999997E-4</v>
      </c>
      <c r="F11" s="17">
        <v>0</v>
      </c>
      <c r="G11" s="13">
        <f t="shared" ref="G11:G12" si="3">1-B11-C11-D11-E11-F11</f>
        <v>1.3699999999999929E-2</v>
      </c>
      <c r="H11" s="13">
        <f>B11/($B11+$C11)</f>
        <v>0.51508379888268163</v>
      </c>
      <c r="I11" s="14">
        <f>C11/($B11+$C11)</f>
        <v>0.48491620111731842</v>
      </c>
      <c r="J11" s="8"/>
      <c r="K11" s="8"/>
      <c r="L11" s="8"/>
      <c r="M11" s="8"/>
      <c r="N11" s="8"/>
      <c r="O11" s="8"/>
      <c r="P11" s="8"/>
      <c r="Q11" s="8"/>
      <c r="R11" s="8"/>
      <c r="S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v>0.5</v>
      </c>
      <c r="AW11" s="9">
        <v>0</v>
      </c>
      <c r="AX11" s="9"/>
      <c r="AY11" s="9"/>
      <c r="AZ11" s="9"/>
      <c r="BA11" s="9"/>
      <c r="BB11" s="9"/>
      <c r="BC11" s="9"/>
      <c r="BD11" s="9"/>
      <c r="BE11" s="9"/>
      <c r="BF11" s="9"/>
      <c r="BG11" s="9"/>
      <c r="BH11" s="9"/>
      <c r="BI11" s="9"/>
      <c r="BJ11" s="9"/>
      <c r="BK11" s="9"/>
      <c r="BL11" s="9"/>
      <c r="BM11" s="9"/>
      <c r="BN11" s="9"/>
      <c r="BO11" s="9"/>
      <c r="BP11" s="9"/>
      <c r="BQ11" s="10">
        <v>0</v>
      </c>
      <c r="BR11" s="10">
        <v>0.5</v>
      </c>
    </row>
    <row r="12" spans="1:70" ht="18" customHeight="1" x14ac:dyDescent="0.3">
      <c r="A12" s="11">
        <f t="shared" si="2"/>
        <v>1951</v>
      </c>
      <c r="B12" s="17">
        <v>0.48799999999999999</v>
      </c>
      <c r="C12" s="17">
        <v>0.48</v>
      </c>
      <c r="D12" s="17">
        <v>2.5000000000000001E-2</v>
      </c>
      <c r="E12" s="17">
        <v>2.9999999999999997E-4</v>
      </c>
      <c r="F12" s="17">
        <v>0</v>
      </c>
      <c r="G12" s="13">
        <f t="shared" si="3"/>
        <v>6.7000000000000271E-3</v>
      </c>
      <c r="H12" s="13">
        <f>B12/($B12+$C12)</f>
        <v>0.50413223140495866</v>
      </c>
      <c r="I12" s="14">
        <f>C12/($B12+$C12)</f>
        <v>0.49586776859504134</v>
      </c>
      <c r="J12" s="8"/>
      <c r="K12" s="8"/>
      <c r="L12" s="8"/>
      <c r="M12" s="8"/>
      <c r="N12" s="8"/>
      <c r="O12" s="8"/>
      <c r="P12" s="8"/>
      <c r="Q12" s="8"/>
      <c r="R12" s="8"/>
      <c r="S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v>0.5</v>
      </c>
      <c r="AW12" s="9">
        <v>0</v>
      </c>
      <c r="AX12" s="9"/>
      <c r="AY12" s="9"/>
      <c r="AZ12" s="9"/>
      <c r="BA12" s="9"/>
      <c r="BB12" s="9"/>
      <c r="BC12" s="9"/>
      <c r="BD12" s="9"/>
      <c r="BE12" s="9"/>
      <c r="BF12" s="9"/>
      <c r="BG12" s="9"/>
      <c r="BH12" s="9"/>
      <c r="BI12" s="9"/>
      <c r="BJ12" s="9"/>
      <c r="BK12" s="9"/>
      <c r="BL12" s="9"/>
      <c r="BM12" s="9"/>
      <c r="BN12" s="9"/>
      <c r="BO12" s="9"/>
      <c r="BP12" s="9"/>
      <c r="BQ12" s="10">
        <v>0</v>
      </c>
      <c r="BR12" s="10">
        <v>0.5</v>
      </c>
    </row>
    <row r="13" spans="1:70" ht="18" customHeight="1" x14ac:dyDescent="0.3">
      <c r="A13" s="11">
        <f t="shared" si="2"/>
        <v>1952</v>
      </c>
      <c r="B13" s="13"/>
      <c r="C13" s="13"/>
      <c r="D13" s="13"/>
      <c r="E13" s="13"/>
      <c r="F13" s="13"/>
      <c r="G13" s="13"/>
      <c r="H13" s="13"/>
      <c r="I13" s="14"/>
      <c r="J13" s="8"/>
      <c r="K13" s="8"/>
      <c r="L13" s="8"/>
      <c r="M13" s="8"/>
      <c r="N13" s="8"/>
      <c r="O13" s="8"/>
      <c r="P13" s="8"/>
      <c r="Q13" s="8"/>
      <c r="R13" s="8"/>
      <c r="S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v>0.5</v>
      </c>
      <c r="AW13" s="9">
        <v>0</v>
      </c>
      <c r="AX13" s="9"/>
      <c r="AY13" s="9"/>
      <c r="AZ13" s="9"/>
      <c r="BA13" s="9"/>
      <c r="BB13" s="9"/>
      <c r="BC13" s="9"/>
      <c r="BD13" s="9"/>
      <c r="BE13" s="9"/>
      <c r="BF13" s="9"/>
      <c r="BG13" s="9"/>
      <c r="BH13" s="9"/>
      <c r="BI13" s="9"/>
      <c r="BJ13" s="9"/>
      <c r="BK13" s="9"/>
      <c r="BL13" s="9"/>
      <c r="BM13" s="9"/>
      <c r="BN13" s="9"/>
      <c r="BO13" s="9"/>
      <c r="BP13" s="9"/>
      <c r="BQ13" s="10">
        <v>0</v>
      </c>
      <c r="BR13" s="10">
        <v>0.5</v>
      </c>
    </row>
    <row r="14" spans="1:70" ht="18" customHeight="1" x14ac:dyDescent="0.3">
      <c r="A14" s="11">
        <f t="shared" si="2"/>
        <v>1953</v>
      </c>
      <c r="B14" s="13"/>
      <c r="C14" s="13"/>
      <c r="D14" s="13"/>
      <c r="E14" s="13"/>
      <c r="F14" s="13"/>
      <c r="G14" s="13"/>
      <c r="H14" s="13"/>
      <c r="I14" s="14"/>
      <c r="J14" s="8"/>
      <c r="K14" s="8"/>
      <c r="L14" s="8"/>
      <c r="M14" s="8"/>
      <c r="N14" s="8"/>
      <c r="O14" s="8"/>
      <c r="P14" s="8"/>
      <c r="Q14" s="8"/>
      <c r="R14" s="8"/>
      <c r="S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v>0.5</v>
      </c>
      <c r="AW14" s="9">
        <v>0</v>
      </c>
      <c r="AX14" s="9"/>
      <c r="AY14" s="9"/>
      <c r="AZ14" s="9"/>
      <c r="BA14" s="9"/>
      <c r="BB14" s="9"/>
      <c r="BC14" s="9"/>
      <c r="BD14" s="9"/>
      <c r="BE14" s="9"/>
      <c r="BF14" s="9"/>
      <c r="BG14" s="9"/>
      <c r="BH14" s="9"/>
      <c r="BI14" s="9"/>
      <c r="BJ14" s="9"/>
      <c r="BK14" s="9"/>
      <c r="BL14" s="9"/>
      <c r="BM14" s="9"/>
      <c r="BN14" s="9"/>
      <c r="BO14" s="9"/>
      <c r="BP14" s="9"/>
      <c r="BQ14" s="10">
        <v>0</v>
      </c>
      <c r="BR14" s="10">
        <v>0.5</v>
      </c>
    </row>
    <row r="15" spans="1:70" ht="18" customHeight="1" x14ac:dyDescent="0.3">
      <c r="A15" s="11">
        <f t="shared" si="2"/>
        <v>1954</v>
      </c>
      <c r="B15" s="13"/>
      <c r="C15" s="13"/>
      <c r="D15" s="13"/>
      <c r="E15" s="13"/>
      <c r="F15" s="13"/>
      <c r="G15" s="13"/>
      <c r="H15" s="13"/>
      <c r="I15" s="14"/>
      <c r="J15" s="8"/>
      <c r="K15" s="8"/>
      <c r="L15" s="8"/>
      <c r="M15" s="8"/>
      <c r="N15" s="8"/>
      <c r="O15" s="8"/>
      <c r="P15" s="8"/>
      <c r="Q15" s="8"/>
      <c r="R15" s="8"/>
      <c r="S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v>0.5</v>
      </c>
      <c r="AW15" s="9">
        <v>0</v>
      </c>
      <c r="AX15" s="9"/>
      <c r="AY15" s="9"/>
      <c r="AZ15" s="9"/>
      <c r="BA15" s="9"/>
      <c r="BB15" s="9"/>
      <c r="BC15" s="9"/>
      <c r="BD15" s="9"/>
      <c r="BE15" s="9"/>
      <c r="BF15" s="9"/>
      <c r="BG15" s="9"/>
      <c r="BH15" s="9"/>
      <c r="BI15" s="9"/>
      <c r="BJ15" s="9"/>
      <c r="BK15" s="9"/>
      <c r="BL15" s="9"/>
      <c r="BM15" s="9"/>
      <c r="BN15" s="9"/>
      <c r="BO15" s="9"/>
      <c r="BP15" s="9"/>
      <c r="BQ15" s="10">
        <v>0</v>
      </c>
      <c r="BR15" s="10">
        <v>0.5</v>
      </c>
    </row>
    <row r="16" spans="1:70" ht="18" customHeight="1" x14ac:dyDescent="0.3">
      <c r="A16" s="11">
        <f t="shared" si="2"/>
        <v>1955</v>
      </c>
      <c r="B16" s="13">
        <v>0.46400000000000002</v>
      </c>
      <c r="C16" s="13">
        <v>0.497</v>
      </c>
      <c r="D16" s="13">
        <v>2.7E-2</v>
      </c>
      <c r="E16" s="13">
        <v>1E-3</v>
      </c>
      <c r="F16" s="13">
        <v>0</v>
      </c>
      <c r="G16" s="13">
        <f t="shared" ref="G16" si="4">1-B16-C16-D16-E16-F16</f>
        <v>1.1000000000000034E-2</v>
      </c>
      <c r="H16" s="13">
        <f>B16/($B16+$C16)</f>
        <v>0.48283038501560871</v>
      </c>
      <c r="I16" s="14">
        <f>C16/($B16+$C16)</f>
        <v>0.51716961498439118</v>
      </c>
      <c r="J16" s="8">
        <v>-0.10852126824108131</v>
      </c>
      <c r="K16" s="8"/>
      <c r="L16" s="8"/>
      <c r="M16" s="8">
        <v>4.6714331317698476E-3</v>
      </c>
      <c r="N16" s="8"/>
      <c r="O16" s="8"/>
      <c r="P16" s="8">
        <v>-0.25602699076273833</v>
      </c>
      <c r="Q16" s="8">
        <v>-0.30261155270230355</v>
      </c>
      <c r="R16" s="8">
        <v>-0.21363789976157865</v>
      </c>
      <c r="S16" s="8">
        <v>-0.16876282488275435</v>
      </c>
      <c r="U16" s="8">
        <v>-0.20168490358877816</v>
      </c>
      <c r="V16" s="8">
        <v>-0.21577086486435737</v>
      </c>
      <c r="W16" s="8">
        <v>-7.199467683962063E-2</v>
      </c>
      <c r="Y16" s="8"/>
      <c r="Z16" s="8">
        <v>-0.25273054709490234</v>
      </c>
      <c r="AA16" s="8">
        <v>-0.29731695209154574</v>
      </c>
      <c r="AB16" s="8">
        <v>-0.20734228983618197</v>
      </c>
      <c r="AC16" s="8"/>
      <c r="AD16" s="8"/>
      <c r="AE16" s="8">
        <v>-0.28898231919446227</v>
      </c>
      <c r="AF16" s="8">
        <v>-0.30474617941109022</v>
      </c>
      <c r="AG16" s="8">
        <v>-0.20392825578793672</v>
      </c>
      <c r="AH16" s="8">
        <v>-0.1125910350988101</v>
      </c>
      <c r="AI16" s="8"/>
      <c r="AJ16" s="8">
        <v>-0.29577498450164275</v>
      </c>
      <c r="AK16" s="8">
        <v>-0.2895801828464708</v>
      </c>
      <c r="AL16" s="8">
        <v>-0.23455140819437981</v>
      </c>
      <c r="AM16" s="8">
        <v>-0.19811671685295124</v>
      </c>
      <c r="AN16" s="8">
        <v>3.1264086358987038E-2</v>
      </c>
      <c r="AO16" s="10">
        <f>$AB16-AN16</f>
        <v>-0.238606376195169</v>
      </c>
      <c r="AP16" s="10">
        <f>$AB16+AN16</f>
        <v>-0.17607820347719494</v>
      </c>
      <c r="AQ16" s="8">
        <f>AH16-AN16</f>
        <v>-0.14385512145779714</v>
      </c>
      <c r="AR16" s="10">
        <f>AH16+AN16</f>
        <v>-8.1326948739823074E-2</v>
      </c>
      <c r="AS16" s="8">
        <f>AM16-AN16</f>
        <v>-0.22938080321193827</v>
      </c>
      <c r="AT16" s="8">
        <f>AM16+AN16</f>
        <v>-0.1668526304939642</v>
      </c>
      <c r="AV16" s="8">
        <v>0.5</v>
      </c>
      <c r="AW16" s="9">
        <v>0</v>
      </c>
      <c r="AY16" s="9"/>
      <c r="AZ16" s="9"/>
      <c r="BA16" s="9"/>
      <c r="BB16" s="9"/>
      <c r="BC16" s="9"/>
      <c r="BD16" s="9"/>
      <c r="BE16" s="9"/>
      <c r="BF16" s="9"/>
      <c r="BG16" s="9"/>
      <c r="BH16" s="9"/>
      <c r="BI16" s="9"/>
      <c r="BJ16" s="9"/>
      <c r="BK16" s="9"/>
      <c r="BL16" s="9"/>
      <c r="BM16" s="9"/>
      <c r="BN16" s="9"/>
      <c r="BO16" s="9"/>
      <c r="BP16" s="9"/>
      <c r="BQ16" s="10">
        <v>0</v>
      </c>
      <c r="BR16" s="10">
        <v>0.5</v>
      </c>
    </row>
    <row r="17" spans="1:70" ht="18" customHeight="1" x14ac:dyDescent="0.3">
      <c r="A17" s="11">
        <f t="shared" si="2"/>
        <v>1956</v>
      </c>
      <c r="B17" s="13"/>
      <c r="C17" s="13"/>
      <c r="D17" s="13"/>
      <c r="E17" s="13"/>
      <c r="F17" s="13"/>
      <c r="G17" s="13"/>
      <c r="H17" s="13"/>
      <c r="I17" s="14"/>
      <c r="J17" s="8"/>
      <c r="K17" s="8"/>
      <c r="L17" s="8"/>
      <c r="M17" s="8"/>
      <c r="N17" s="8"/>
      <c r="O17" s="8"/>
      <c r="P17" s="8"/>
      <c r="Q17" s="8"/>
      <c r="R17" s="8"/>
      <c r="S17" s="8"/>
      <c r="U17" s="8"/>
      <c r="V17" s="8"/>
      <c r="W17" s="8"/>
      <c r="Y17" s="8"/>
      <c r="Z17" s="8"/>
      <c r="AA17" s="8"/>
      <c r="AB17" s="8"/>
      <c r="AC17" s="8"/>
      <c r="AD17" s="8"/>
      <c r="AE17" s="8"/>
      <c r="AF17" s="8"/>
      <c r="AG17" s="8"/>
      <c r="AH17" s="8"/>
      <c r="AI17" s="8"/>
      <c r="AJ17" s="8"/>
      <c r="AK17" s="8"/>
      <c r="AL17" s="8"/>
      <c r="AM17" s="8"/>
      <c r="AQ17" s="8"/>
      <c r="AS17" s="8"/>
      <c r="AT17" s="8"/>
      <c r="AV17" s="8">
        <v>0.5</v>
      </c>
      <c r="AW17" s="9">
        <v>0</v>
      </c>
      <c r="AY17" s="9"/>
      <c r="AZ17" s="9"/>
      <c r="BA17" s="9"/>
      <c r="BB17" s="9"/>
      <c r="BC17" s="9"/>
      <c r="BD17" s="9"/>
      <c r="BE17" s="9"/>
      <c r="BF17" s="9"/>
      <c r="BG17" s="9"/>
      <c r="BH17" s="9"/>
      <c r="BI17" s="9"/>
      <c r="BJ17" s="9"/>
      <c r="BK17" s="9"/>
      <c r="BL17" s="9"/>
      <c r="BM17" s="9"/>
      <c r="BN17" s="9"/>
      <c r="BO17" s="9"/>
      <c r="BP17" s="9"/>
      <c r="BQ17" s="10">
        <v>0</v>
      </c>
      <c r="BR17" s="10">
        <v>0.5</v>
      </c>
    </row>
    <row r="18" spans="1:70" ht="18" customHeight="1" x14ac:dyDescent="0.3">
      <c r="A18" s="11">
        <f t="shared" si="2"/>
        <v>1957</v>
      </c>
      <c r="B18" s="13"/>
      <c r="C18" s="13"/>
      <c r="D18" s="13"/>
      <c r="E18" s="13"/>
      <c r="F18" s="13"/>
      <c r="G18" s="13"/>
      <c r="H18" s="13"/>
      <c r="I18" s="14"/>
      <c r="J18" s="8"/>
      <c r="K18" s="8"/>
      <c r="L18" s="8"/>
      <c r="M18" s="8"/>
      <c r="N18" s="8"/>
      <c r="O18" s="8"/>
      <c r="P18" s="8"/>
      <c r="Q18" s="8"/>
      <c r="R18" s="8"/>
      <c r="S18" s="8"/>
      <c r="U18" s="8"/>
      <c r="V18" s="8"/>
      <c r="W18" s="8"/>
      <c r="Y18" s="8"/>
      <c r="Z18" s="8"/>
      <c r="AA18" s="8"/>
      <c r="AB18" s="8"/>
      <c r="AC18" s="8"/>
      <c r="AD18" s="8"/>
      <c r="AE18" s="8"/>
      <c r="AF18" s="8"/>
      <c r="AG18" s="8"/>
      <c r="AH18" s="8"/>
      <c r="AI18" s="8"/>
      <c r="AJ18" s="8"/>
      <c r="AK18" s="8"/>
      <c r="AL18" s="8"/>
      <c r="AM18" s="8"/>
      <c r="AQ18" s="8"/>
      <c r="AS18" s="8"/>
      <c r="AT18" s="8"/>
      <c r="AV18" s="8">
        <v>0.5</v>
      </c>
      <c r="AW18" s="9">
        <v>0</v>
      </c>
      <c r="AY18" s="9"/>
      <c r="AZ18" s="9"/>
      <c r="BA18" s="9"/>
      <c r="BB18" s="9"/>
      <c r="BC18" s="9"/>
      <c r="BD18" s="9"/>
      <c r="BE18" s="9"/>
      <c r="BF18" s="9"/>
      <c r="BG18" s="9"/>
      <c r="BH18" s="9"/>
      <c r="BI18" s="9"/>
      <c r="BJ18" s="9"/>
      <c r="BK18" s="9"/>
      <c r="BL18" s="9"/>
      <c r="BM18" s="9"/>
      <c r="BN18" s="9"/>
      <c r="BO18" s="9"/>
      <c r="BP18" s="9"/>
      <c r="BQ18" s="10">
        <v>0</v>
      </c>
      <c r="BR18" s="10">
        <v>0.5</v>
      </c>
    </row>
    <row r="19" spans="1:70" ht="18" customHeight="1" x14ac:dyDescent="0.3">
      <c r="A19" s="11">
        <f t="shared" si="2"/>
        <v>1958</v>
      </c>
      <c r="B19" s="13"/>
      <c r="C19" s="13"/>
      <c r="D19" s="13"/>
      <c r="E19" s="13"/>
      <c r="F19" s="13"/>
      <c r="G19" s="13"/>
      <c r="H19" s="13"/>
      <c r="I19" s="14"/>
      <c r="J19" s="8"/>
      <c r="K19" s="8"/>
      <c r="L19" s="8"/>
      <c r="M19" s="8"/>
      <c r="N19" s="8"/>
      <c r="O19" s="8"/>
      <c r="P19" s="8"/>
      <c r="Q19" s="8"/>
      <c r="R19" s="8"/>
      <c r="S19" s="8"/>
      <c r="U19" s="8"/>
      <c r="V19" s="8"/>
      <c r="W19" s="8"/>
      <c r="Y19" s="8"/>
      <c r="Z19" s="8"/>
      <c r="AA19" s="8"/>
      <c r="AB19" s="8"/>
      <c r="AC19" s="8"/>
      <c r="AD19" s="8"/>
      <c r="AE19" s="8"/>
      <c r="AF19" s="8"/>
      <c r="AG19" s="8"/>
      <c r="AH19" s="8"/>
      <c r="AI19" s="8"/>
      <c r="AJ19" s="8"/>
      <c r="AK19" s="8"/>
      <c r="AL19" s="8"/>
      <c r="AM19" s="8"/>
      <c r="AQ19" s="8"/>
      <c r="AS19" s="8"/>
      <c r="AT19" s="8"/>
      <c r="AV19" s="8">
        <v>0.5</v>
      </c>
      <c r="AW19" s="9">
        <v>0</v>
      </c>
      <c r="AY19" s="9"/>
      <c r="AZ19" s="9"/>
      <c r="BA19" s="9"/>
      <c r="BB19" s="9"/>
      <c r="BC19" s="9"/>
      <c r="BD19" s="9"/>
      <c r="BE19" s="9"/>
      <c r="BF19" s="9"/>
      <c r="BG19" s="9"/>
      <c r="BH19" s="9"/>
      <c r="BI19" s="9"/>
      <c r="BJ19" s="9"/>
      <c r="BK19" s="9"/>
      <c r="BL19" s="9"/>
      <c r="BM19" s="9"/>
      <c r="BN19" s="9"/>
      <c r="BO19" s="9"/>
      <c r="BP19" s="9"/>
      <c r="BQ19" s="10">
        <v>0</v>
      </c>
      <c r="BR19" s="10">
        <v>0.5</v>
      </c>
    </row>
    <row r="20" spans="1:70" ht="18" customHeight="1" x14ac:dyDescent="0.3">
      <c r="A20" s="11">
        <f t="shared" si="2"/>
        <v>1959</v>
      </c>
      <c r="B20" s="13">
        <v>0.438</v>
      </c>
      <c r="C20" s="13">
        <v>0.49399999999999999</v>
      </c>
      <c r="D20" s="13">
        <v>3.2000000000000001E-2</v>
      </c>
      <c r="E20" s="13">
        <v>1E-3</v>
      </c>
      <c r="F20" s="13">
        <v>0</v>
      </c>
      <c r="G20" s="13">
        <f t="shared" ref="G20" si="5">1-B20-C20-D20-E20-F20</f>
        <v>3.5000000000000059E-2</v>
      </c>
      <c r="H20" s="13">
        <f>B20/($B20+$C20)</f>
        <v>0.46995708154506438</v>
      </c>
      <c r="I20" s="14">
        <f>C20/($B20+$C20)</f>
        <v>0.53004291845493567</v>
      </c>
      <c r="J20" s="8">
        <v>-0.10322648446012865</v>
      </c>
      <c r="K20" s="8"/>
      <c r="L20" s="8"/>
      <c r="M20" s="8">
        <v>8.6132931862601403E-2</v>
      </c>
      <c r="N20" s="8"/>
      <c r="O20" s="8"/>
      <c r="P20" s="8">
        <v>-0.27705796892966111</v>
      </c>
      <c r="Q20" s="8">
        <v>-0.30961859436768746</v>
      </c>
      <c r="R20" s="8">
        <v>-0.19383984876191043</v>
      </c>
      <c r="S20" s="8">
        <v>-0.15413748887966289</v>
      </c>
      <c r="U20" s="8">
        <v>-0.39592310500187905</v>
      </c>
      <c r="V20" s="8">
        <v>-0.41197495227978242</v>
      </c>
      <c r="W20" s="8">
        <v>-0.19453356873071606</v>
      </c>
      <c r="Y20" s="8"/>
      <c r="Z20" s="8">
        <v>-0.27721472865793723</v>
      </c>
      <c r="AA20" s="8">
        <v>-0.30860538173516205</v>
      </c>
      <c r="AB20" s="8">
        <v>-0.19048089731421577</v>
      </c>
      <c r="AC20" s="8"/>
      <c r="AD20" s="8"/>
      <c r="AE20" s="8">
        <v>-0.36142305107829725</v>
      </c>
      <c r="AF20" s="8">
        <v>-0.39192953988066603</v>
      </c>
      <c r="AG20" s="8">
        <v>-0.25272831833767129</v>
      </c>
      <c r="AH20" s="8">
        <v>-0.14798893794499676</v>
      </c>
      <c r="AI20" s="8"/>
      <c r="AJ20" s="8">
        <v>-0.30816275937990484</v>
      </c>
      <c r="AK20" s="8">
        <v>-0.30641886752541581</v>
      </c>
      <c r="AL20" s="8">
        <v>-0.24553787031974203</v>
      </c>
      <c r="AM20" s="8">
        <v>-0.20309407025802587</v>
      </c>
      <c r="AN20" s="8">
        <v>2.3361993443509459E-2</v>
      </c>
      <c r="AO20" s="10">
        <f>$AB20-AN20</f>
        <v>-0.21384289075772522</v>
      </c>
      <c r="AP20" s="10">
        <f>$AB20+AN20</f>
        <v>-0.16711890387070633</v>
      </c>
      <c r="AQ20" s="8">
        <f>AH20-AN20</f>
        <v>-0.17135093138850621</v>
      </c>
      <c r="AR20" s="10">
        <f>AH20+AN20</f>
        <v>-0.1246269445014873</v>
      </c>
      <c r="AS20" s="8">
        <f>AM20-AN20</f>
        <v>-0.22645606370153532</v>
      </c>
      <c r="AT20" s="8">
        <f>AM20+AN20</f>
        <v>-0.17973207681451642</v>
      </c>
      <c r="AV20" s="8">
        <v>0.5</v>
      </c>
      <c r="AW20" s="9">
        <v>0</v>
      </c>
      <c r="AY20" s="9"/>
      <c r="AZ20" s="9"/>
      <c r="BA20" s="9"/>
      <c r="BB20" s="9"/>
      <c r="BC20" s="9"/>
      <c r="BD20" s="9"/>
      <c r="BE20" s="9"/>
      <c r="BF20" s="9"/>
      <c r="BG20" s="9"/>
      <c r="BH20" s="9"/>
      <c r="BI20" s="9"/>
      <c r="BJ20" s="9"/>
      <c r="BK20" s="9"/>
      <c r="BL20" s="9"/>
      <c r="BM20" s="9"/>
      <c r="BN20" s="9"/>
      <c r="BO20" s="9"/>
      <c r="BP20" s="9"/>
      <c r="BQ20" s="10">
        <v>0</v>
      </c>
      <c r="BR20" s="10">
        <v>0.5</v>
      </c>
    </row>
    <row r="21" spans="1:70" ht="18" customHeight="1" x14ac:dyDescent="0.3">
      <c r="A21" s="11">
        <f t="shared" si="2"/>
        <v>1960</v>
      </c>
      <c r="B21" s="13"/>
      <c r="C21" s="13"/>
      <c r="D21" s="13"/>
      <c r="E21" s="13"/>
      <c r="F21" s="13"/>
      <c r="G21" s="13"/>
      <c r="H21" s="13"/>
      <c r="I21" s="14"/>
      <c r="J21" s="8"/>
      <c r="K21" s="8"/>
      <c r="L21" s="8"/>
      <c r="M21" s="8"/>
      <c r="N21" s="8"/>
      <c r="O21" s="8"/>
      <c r="P21" s="8"/>
      <c r="Q21" s="8"/>
      <c r="R21" s="8"/>
      <c r="S21" s="8"/>
      <c r="U21" s="8"/>
      <c r="V21" s="8"/>
      <c r="W21" s="8"/>
      <c r="Y21" s="8"/>
      <c r="Z21" s="8"/>
      <c r="AA21" s="8"/>
      <c r="AB21" s="8"/>
      <c r="AC21" s="8"/>
      <c r="AD21" s="8"/>
      <c r="AE21" s="8"/>
      <c r="AF21" s="8"/>
      <c r="AG21" s="8"/>
      <c r="AH21" s="8"/>
      <c r="AI21" s="8"/>
      <c r="AJ21" s="8"/>
      <c r="AK21" s="8"/>
      <c r="AL21" s="8"/>
      <c r="AM21" s="8"/>
      <c r="AQ21" s="8"/>
      <c r="AS21" s="8"/>
      <c r="AT21" s="8"/>
      <c r="AV21" s="8">
        <v>0.5</v>
      </c>
      <c r="AW21" s="9">
        <v>0</v>
      </c>
      <c r="AY21" s="9"/>
      <c r="AZ21" s="9"/>
      <c r="BA21" s="9"/>
      <c r="BB21" s="9"/>
      <c r="BC21" s="9"/>
      <c r="BD21" s="9"/>
      <c r="BE21" s="9"/>
      <c r="BF21" s="9"/>
      <c r="BG21" s="9"/>
      <c r="BH21" s="9"/>
      <c r="BI21" s="9"/>
      <c r="BJ21" s="9"/>
      <c r="BK21" s="9"/>
      <c r="BL21" s="9"/>
      <c r="BM21" s="9"/>
      <c r="BN21" s="9"/>
      <c r="BO21" s="9"/>
      <c r="BP21" s="9"/>
      <c r="BQ21" s="10">
        <v>0</v>
      </c>
      <c r="BR21" s="10">
        <v>0.5</v>
      </c>
    </row>
    <row r="22" spans="1:70" ht="18" customHeight="1" x14ac:dyDescent="0.3">
      <c r="A22" s="11">
        <f t="shared" si="2"/>
        <v>1961</v>
      </c>
      <c r="B22" s="13"/>
      <c r="C22" s="13"/>
      <c r="D22" s="13"/>
      <c r="E22" s="13"/>
      <c r="F22" s="13"/>
      <c r="G22" s="13"/>
      <c r="H22" s="13"/>
      <c r="I22" s="14"/>
      <c r="J22" s="8"/>
      <c r="K22" s="8"/>
      <c r="L22" s="8"/>
      <c r="M22" s="8"/>
      <c r="N22" s="8"/>
      <c r="O22" s="8"/>
      <c r="P22" s="8"/>
      <c r="Q22" s="8"/>
      <c r="R22" s="8"/>
      <c r="S22" s="8"/>
      <c r="U22" s="8"/>
      <c r="V22" s="8"/>
      <c r="W22" s="8"/>
      <c r="Y22" s="8"/>
      <c r="Z22" s="8"/>
      <c r="AA22" s="8"/>
      <c r="AB22" s="8"/>
      <c r="AC22" s="8"/>
      <c r="AD22" s="8"/>
      <c r="AE22" s="8"/>
      <c r="AF22" s="8"/>
      <c r="AG22" s="8"/>
      <c r="AH22" s="8"/>
      <c r="AI22" s="8"/>
      <c r="AJ22" s="8"/>
      <c r="AK22" s="8"/>
      <c r="AL22" s="8"/>
      <c r="AM22" s="8"/>
      <c r="AQ22" s="8"/>
      <c r="AS22" s="8"/>
      <c r="AT22" s="8"/>
      <c r="AV22" s="8">
        <v>0.5</v>
      </c>
      <c r="AW22" s="9">
        <v>0</v>
      </c>
      <c r="AY22" s="9"/>
      <c r="AZ22" s="9"/>
      <c r="BA22" s="9"/>
      <c r="BB22" s="9"/>
      <c r="BC22" s="9"/>
      <c r="BD22" s="9"/>
      <c r="BE22" s="9"/>
      <c r="BF22" s="9"/>
      <c r="BG22" s="9"/>
      <c r="BH22" s="9"/>
      <c r="BI22" s="9"/>
      <c r="BJ22" s="9"/>
      <c r="BK22" s="9"/>
      <c r="BL22" s="9"/>
      <c r="BM22" s="9"/>
      <c r="BN22" s="9"/>
      <c r="BO22" s="9"/>
      <c r="BP22" s="9"/>
      <c r="BQ22" s="10">
        <v>0</v>
      </c>
      <c r="BR22" s="10">
        <v>0.5</v>
      </c>
    </row>
    <row r="23" spans="1:70" ht="18" customHeight="1" x14ac:dyDescent="0.3">
      <c r="A23" s="11">
        <f t="shared" si="2"/>
        <v>1962</v>
      </c>
      <c r="B23" s="13"/>
      <c r="C23" s="13"/>
      <c r="D23" s="13"/>
      <c r="E23" s="13"/>
      <c r="F23" s="13"/>
      <c r="G23" s="13"/>
      <c r="H23" s="13"/>
      <c r="I23" s="14"/>
      <c r="J23" s="8"/>
      <c r="K23" s="8"/>
      <c r="L23" s="8"/>
      <c r="M23" s="8"/>
      <c r="N23" s="8"/>
      <c r="O23" s="8"/>
      <c r="P23" s="8"/>
      <c r="Q23" s="8"/>
      <c r="R23" s="8"/>
      <c r="S23" s="8"/>
      <c r="U23" s="8"/>
      <c r="V23" s="8"/>
      <c r="W23" s="8"/>
      <c r="Y23" s="8"/>
      <c r="Z23" s="8"/>
      <c r="AA23" s="8"/>
      <c r="AB23" s="8"/>
      <c r="AC23" s="8"/>
      <c r="AD23" s="8"/>
      <c r="AE23" s="8"/>
      <c r="AF23" s="8"/>
      <c r="AG23" s="8"/>
      <c r="AH23" s="8"/>
      <c r="AI23" s="8"/>
      <c r="AJ23" s="8"/>
      <c r="AK23" s="8"/>
      <c r="AL23" s="8"/>
      <c r="AM23" s="8"/>
      <c r="AQ23" s="8"/>
      <c r="AS23" s="8"/>
      <c r="AT23" s="8"/>
      <c r="AV23" s="8">
        <v>0.5</v>
      </c>
      <c r="AW23" s="9">
        <v>0</v>
      </c>
      <c r="AY23" s="9"/>
      <c r="AZ23" s="9"/>
      <c r="BA23" s="9"/>
      <c r="BB23" s="9"/>
      <c r="BC23" s="9"/>
      <c r="BD23" s="9"/>
      <c r="BE23" s="9"/>
      <c r="BF23" s="9"/>
      <c r="BG23" s="9"/>
      <c r="BH23" s="9"/>
      <c r="BI23" s="9"/>
      <c r="BJ23" s="9"/>
      <c r="BK23" s="9"/>
      <c r="BL23" s="9"/>
      <c r="BM23" s="9"/>
      <c r="BN23" s="9"/>
      <c r="BO23" s="9"/>
      <c r="BP23" s="9"/>
      <c r="BQ23" s="10">
        <v>0</v>
      </c>
      <c r="BR23" s="10">
        <v>0.5</v>
      </c>
    </row>
    <row r="24" spans="1:70" ht="18" customHeight="1" x14ac:dyDescent="0.3">
      <c r="A24" s="11">
        <f t="shared" si="2"/>
        <v>1963</v>
      </c>
      <c r="B24" s="13"/>
      <c r="C24" s="13"/>
      <c r="D24" s="13"/>
      <c r="E24" s="13"/>
      <c r="F24" s="13"/>
      <c r="G24" s="13"/>
      <c r="H24" s="13"/>
      <c r="I24" s="14"/>
      <c r="J24" s="8"/>
      <c r="K24" s="8"/>
      <c r="L24" s="8"/>
      <c r="M24" s="8"/>
      <c r="N24" s="8"/>
      <c r="O24" s="8"/>
      <c r="P24" s="8"/>
      <c r="Q24" s="8"/>
      <c r="R24" s="8"/>
      <c r="S24" s="8"/>
      <c r="U24" s="8"/>
      <c r="V24" s="8"/>
      <c r="W24" s="8"/>
      <c r="Y24" s="8"/>
      <c r="Z24" s="8"/>
      <c r="AA24" s="8"/>
      <c r="AB24" s="8"/>
      <c r="AC24" s="8"/>
      <c r="AD24" s="8"/>
      <c r="AE24" s="8"/>
      <c r="AF24" s="8"/>
      <c r="AG24" s="8"/>
      <c r="AH24" s="8"/>
      <c r="AI24" s="8"/>
      <c r="AJ24" s="8"/>
      <c r="AK24" s="8"/>
      <c r="AL24" s="8"/>
      <c r="AM24" s="8"/>
      <c r="AQ24" s="8"/>
      <c r="AS24" s="8"/>
      <c r="AT24" s="8"/>
      <c r="AV24" s="8">
        <v>0.5</v>
      </c>
      <c r="AW24" s="9">
        <v>0</v>
      </c>
      <c r="AY24" s="9"/>
      <c r="AZ24" s="9"/>
      <c r="BA24" s="9"/>
      <c r="BB24" s="9"/>
      <c r="BC24" s="9"/>
      <c r="BD24" s="9"/>
      <c r="BE24" s="9"/>
      <c r="BF24" s="9"/>
      <c r="BG24" s="9"/>
      <c r="BH24" s="9"/>
      <c r="BI24" s="9"/>
      <c r="BJ24" s="9"/>
      <c r="BK24" s="9"/>
      <c r="BL24" s="9"/>
      <c r="BM24" s="9"/>
      <c r="BN24" s="9"/>
      <c r="BO24" s="9"/>
      <c r="BP24" s="9"/>
      <c r="BQ24" s="10">
        <v>0</v>
      </c>
      <c r="BR24" s="10">
        <v>0.5</v>
      </c>
    </row>
    <row r="25" spans="1:70" ht="18" customHeight="1" x14ac:dyDescent="0.3">
      <c r="A25" s="11">
        <f t="shared" si="2"/>
        <v>1964</v>
      </c>
      <c r="B25" s="13">
        <v>0.441</v>
      </c>
      <c r="C25" s="13">
        <v>0.434</v>
      </c>
      <c r="D25" s="13">
        <v>5.2999999999999999E-2</v>
      </c>
      <c r="E25" s="13">
        <v>2E-3</v>
      </c>
      <c r="F25" s="13">
        <v>0</v>
      </c>
      <c r="G25" s="13">
        <f t="shared" ref="G25:G27" si="6">1-B25-C25-D25-E25-F25</f>
        <v>6.9999999999999951E-2</v>
      </c>
      <c r="H25" s="13">
        <f>B25/($B25+$C25)</f>
        <v>0.504</v>
      </c>
      <c r="I25" s="14">
        <f>C25/($B25+$C25)</f>
        <v>0.496</v>
      </c>
      <c r="J25" s="8">
        <v>-3.6277220164561017E-2</v>
      </c>
      <c r="K25" s="8"/>
      <c r="L25" s="8"/>
      <c r="M25" s="8">
        <v>9.3400600853339774E-2</v>
      </c>
      <c r="N25" s="8"/>
      <c r="O25" s="8"/>
      <c r="P25" s="8">
        <v>-0.23749128456200336</v>
      </c>
      <c r="Q25" s="8">
        <v>-0.26240402919068834</v>
      </c>
      <c r="R25" s="8">
        <v>-0.1864078248562282</v>
      </c>
      <c r="S25" s="8">
        <v>-0.12968774377067396</v>
      </c>
      <c r="U25" s="8">
        <v>-0.25502668395189176</v>
      </c>
      <c r="V25" s="8">
        <v>-0.2639349665421124</v>
      </c>
      <c r="W25" s="8">
        <v>-0.10217309925780693</v>
      </c>
      <c r="Y25" s="8"/>
      <c r="Z25" s="8">
        <v>-0.24246268402442822</v>
      </c>
      <c r="AA25" s="8">
        <v>-0.26486017581235061</v>
      </c>
      <c r="AB25" s="8">
        <v>-0.18859458973861126</v>
      </c>
      <c r="AC25" s="8"/>
      <c r="AD25" s="8"/>
      <c r="AE25" s="8">
        <v>-0.40229892154232139</v>
      </c>
      <c r="AF25" s="8">
        <v>-0.42100489392034884</v>
      </c>
      <c r="AG25" s="8">
        <v>-0.32202331607698398</v>
      </c>
      <c r="AH25" s="8">
        <v>-0.22998276454345185</v>
      </c>
      <c r="AI25" s="8"/>
      <c r="AJ25" s="8">
        <v>-0.32440796415195788</v>
      </c>
      <c r="AK25" s="8">
        <v>-0.32366415347087435</v>
      </c>
      <c r="AL25" s="8">
        <v>-0.2718508566271845</v>
      </c>
      <c r="AM25" s="8">
        <v>-0.23577581953900792</v>
      </c>
      <c r="AN25" s="8">
        <v>2.3171017823642084E-2</v>
      </c>
      <c r="AO25" s="10">
        <f>$AB25-AN25</f>
        <v>-0.21176560756225335</v>
      </c>
      <c r="AP25" s="10">
        <f>$AB25+AN25</f>
        <v>-0.16542357191496918</v>
      </c>
      <c r="AQ25" s="8">
        <f>AH25-AN25</f>
        <v>-0.2531537823670939</v>
      </c>
      <c r="AR25" s="10">
        <f>AH25+AN25</f>
        <v>-0.20681174671980976</v>
      </c>
      <c r="AS25" s="8">
        <f>AM25-AN25</f>
        <v>-0.25894683736265001</v>
      </c>
      <c r="AT25" s="8">
        <f>AM25+AN25</f>
        <v>-0.21260480171536583</v>
      </c>
      <c r="AV25" s="8">
        <v>0.5</v>
      </c>
      <c r="AW25" s="9">
        <v>0</v>
      </c>
      <c r="AY25" s="9"/>
      <c r="AZ25" s="9"/>
      <c r="BA25" s="9"/>
      <c r="BB25" s="9"/>
      <c r="BC25" s="9"/>
      <c r="BD25" s="9"/>
      <c r="BE25" s="9"/>
      <c r="BF25" s="9"/>
      <c r="BG25" s="9"/>
      <c r="BH25" s="9"/>
      <c r="BI25" s="9"/>
      <c r="BJ25" s="9"/>
      <c r="BK25" s="9"/>
      <c r="BL25" s="9"/>
      <c r="BM25" s="9"/>
      <c r="BN25" s="9"/>
      <c r="BO25" s="9"/>
      <c r="BP25" s="9"/>
      <c r="BQ25" s="10">
        <v>0</v>
      </c>
      <c r="BR25" s="10">
        <v>0.5</v>
      </c>
    </row>
    <row r="26" spans="1:70" ht="18" customHeight="1" x14ac:dyDescent="0.3">
      <c r="A26" s="11">
        <f t="shared" si="2"/>
        <v>1965</v>
      </c>
      <c r="B26" s="13"/>
      <c r="C26" s="13"/>
      <c r="D26" s="13"/>
      <c r="E26" s="13"/>
      <c r="F26" s="13"/>
      <c r="G26" s="13"/>
      <c r="H26" s="13"/>
      <c r="I26" s="14"/>
      <c r="J26" s="8"/>
      <c r="K26" s="8"/>
      <c r="L26" s="8"/>
      <c r="M26" s="8"/>
      <c r="N26" s="8"/>
      <c r="O26" s="8"/>
      <c r="P26" s="8"/>
      <c r="Q26" s="8"/>
      <c r="R26" s="8"/>
      <c r="S26" s="8"/>
      <c r="U26" s="8"/>
      <c r="V26" s="8"/>
      <c r="W26" s="8"/>
      <c r="Y26" s="8"/>
      <c r="Z26" s="8"/>
      <c r="AA26" s="8"/>
      <c r="AB26" s="8"/>
      <c r="AC26" s="8"/>
      <c r="AD26" s="8"/>
      <c r="AE26" s="8"/>
      <c r="AF26" s="8"/>
      <c r="AG26" s="8"/>
      <c r="AH26" s="8"/>
      <c r="AI26" s="8"/>
      <c r="AJ26" s="8"/>
      <c r="AK26" s="8"/>
      <c r="AL26" s="8"/>
      <c r="AM26" s="8"/>
      <c r="AQ26" s="8"/>
      <c r="AS26" s="8"/>
      <c r="AT26" s="8"/>
      <c r="AV26" s="8">
        <v>0.5</v>
      </c>
      <c r="AW26" s="9">
        <v>0</v>
      </c>
      <c r="AY26" s="9"/>
      <c r="AZ26" s="9"/>
      <c r="BA26" s="9"/>
      <c r="BB26" s="9"/>
      <c r="BC26" s="9"/>
      <c r="BD26" s="9"/>
      <c r="BE26" s="9"/>
      <c r="BF26" s="9"/>
      <c r="BG26" s="9"/>
      <c r="BH26" s="9"/>
      <c r="BI26" s="9"/>
      <c r="BJ26" s="9"/>
      <c r="BK26" s="9"/>
      <c r="BL26" s="9"/>
      <c r="BM26" s="9"/>
      <c r="BN26" s="9"/>
      <c r="BO26" s="9"/>
      <c r="BP26" s="9"/>
      <c r="BQ26" s="10">
        <v>0</v>
      </c>
      <c r="BR26" s="10">
        <v>0.5</v>
      </c>
    </row>
    <row r="27" spans="1:70" ht="18" customHeight="1" x14ac:dyDescent="0.3">
      <c r="A27" s="11">
        <f t="shared" si="2"/>
        <v>1966</v>
      </c>
      <c r="B27" s="13">
        <v>0.48</v>
      </c>
      <c r="C27" s="13">
        <v>0.41899999999999998</v>
      </c>
      <c r="D27" s="13">
        <v>8.5000000000000006E-2</v>
      </c>
      <c r="E27" s="13">
        <v>5.0000000000000001E-3</v>
      </c>
      <c r="F27" s="13">
        <v>0</v>
      </c>
      <c r="G27" s="13">
        <f t="shared" si="6"/>
        <v>1.1000000000000027E-2</v>
      </c>
      <c r="H27" s="13">
        <f>B27/($B27+$C27)</f>
        <v>0.53392658509454949</v>
      </c>
      <c r="I27" s="14">
        <f>C27/($B27+$C27)</f>
        <v>0.46607341490545046</v>
      </c>
      <c r="J27" s="8">
        <v>-5.2582814747727524E-2</v>
      </c>
      <c r="K27" s="8"/>
      <c r="L27" s="8"/>
      <c r="M27" s="8">
        <v>0.12236667935128946</v>
      </c>
      <c r="N27" s="8"/>
      <c r="O27" s="8"/>
      <c r="P27" s="8">
        <v>-0.21117365871732013</v>
      </c>
      <c r="Q27" s="8">
        <v>-0.2347231136851112</v>
      </c>
      <c r="R27" s="8">
        <v>-0.13456261791874433</v>
      </c>
      <c r="S27" s="8">
        <v>-9.6215397626237931E-2</v>
      </c>
      <c r="U27" s="8">
        <v>-0.34419890094361594</v>
      </c>
      <c r="V27" s="8">
        <v>-0.33250231212885772</v>
      </c>
      <c r="W27" s="8">
        <v>-0.10879238783988913</v>
      </c>
      <c r="Y27" s="8"/>
      <c r="Z27" s="8">
        <v>-0.22081668782984637</v>
      </c>
      <c r="AA27" s="8">
        <v>-0.24077602526702804</v>
      </c>
      <c r="AB27" s="8">
        <v>-0.14493049506941935</v>
      </c>
      <c r="AC27" s="8"/>
      <c r="AD27" s="8"/>
      <c r="AE27" s="8">
        <v>-0.39893056707313257</v>
      </c>
      <c r="AF27" s="8">
        <v>-0.40993900001661904</v>
      </c>
      <c r="AG27" s="8">
        <v>-0.31507222552319125</v>
      </c>
      <c r="AH27" s="8">
        <v>-0.21667609465335796</v>
      </c>
      <c r="AI27" s="8"/>
      <c r="AJ27" s="8">
        <v>-0.30356194891523791</v>
      </c>
      <c r="AK27" s="8">
        <v>-0.30630072139064823</v>
      </c>
      <c r="AL27" s="8">
        <v>-0.2562229492716071</v>
      </c>
      <c r="AM27" s="8">
        <v>-0.23305046244353081</v>
      </c>
      <c r="AN27" s="8">
        <v>2.5833241916653649E-2</v>
      </c>
      <c r="AO27" s="10">
        <f>$AB27-AN27</f>
        <v>-0.170763736986073</v>
      </c>
      <c r="AP27" s="10">
        <f>$AB27+AN27</f>
        <v>-0.1190972531527657</v>
      </c>
      <c r="AQ27" s="8">
        <f>AH27-AN27</f>
        <v>-0.24250933657001161</v>
      </c>
      <c r="AR27" s="10">
        <f>AH27+AN27</f>
        <v>-0.19084285273670432</v>
      </c>
      <c r="AS27" s="8">
        <f>AM27-AN27</f>
        <v>-0.25888370436018449</v>
      </c>
      <c r="AT27" s="8">
        <f>AM27+AN27</f>
        <v>-0.20721722052687716</v>
      </c>
      <c r="AV27" s="8">
        <v>0.5</v>
      </c>
      <c r="AW27" s="9">
        <v>0</v>
      </c>
      <c r="AY27" s="9"/>
      <c r="AZ27" s="9"/>
      <c r="BA27" s="9"/>
      <c r="BB27" s="9"/>
      <c r="BC27" s="9"/>
      <c r="BD27" s="9"/>
      <c r="BE27" s="9"/>
      <c r="BF27" s="9"/>
      <c r="BG27" s="9"/>
      <c r="BH27" s="9"/>
      <c r="BI27" s="9"/>
      <c r="BJ27" s="9"/>
      <c r="BK27" s="9"/>
      <c r="BL27" s="9"/>
      <c r="BM27" s="9"/>
      <c r="BN27" s="9"/>
      <c r="BO27" s="9"/>
      <c r="BP27" s="9"/>
      <c r="BQ27" s="10">
        <v>0</v>
      </c>
      <c r="BR27" s="10">
        <v>0.5</v>
      </c>
    </row>
    <row r="28" spans="1:70" ht="18" customHeight="1" x14ac:dyDescent="0.3">
      <c r="A28" s="11">
        <f t="shared" si="2"/>
        <v>1967</v>
      </c>
      <c r="B28" s="13"/>
      <c r="C28" s="13"/>
      <c r="D28" s="13"/>
      <c r="E28" s="13"/>
      <c r="F28" s="13"/>
      <c r="G28" s="13"/>
      <c r="H28" s="13"/>
      <c r="I28" s="14"/>
      <c r="J28" s="8"/>
      <c r="K28" s="8"/>
      <c r="L28" s="8"/>
      <c r="M28" s="8"/>
      <c r="N28" s="8"/>
      <c r="O28" s="8"/>
      <c r="P28" s="8"/>
      <c r="Q28" s="8"/>
      <c r="R28" s="8"/>
      <c r="S28" s="8"/>
      <c r="U28" s="8"/>
      <c r="V28" s="8"/>
      <c r="W28" s="8"/>
      <c r="Y28" s="8"/>
      <c r="Z28" s="8"/>
      <c r="AA28" s="8"/>
      <c r="AB28" s="8"/>
      <c r="AC28" s="8"/>
      <c r="AD28" s="8"/>
      <c r="AE28" s="8"/>
      <c r="AF28" s="8"/>
      <c r="AG28" s="8"/>
      <c r="AH28" s="8"/>
      <c r="AI28" s="8"/>
      <c r="AJ28" s="8"/>
      <c r="AK28" s="8"/>
      <c r="AL28" s="8"/>
      <c r="AM28" s="8"/>
      <c r="AQ28" s="8"/>
      <c r="AS28" s="8"/>
      <c r="AT28" s="8"/>
      <c r="AV28" s="8">
        <v>0.5</v>
      </c>
      <c r="AW28" s="9">
        <v>0</v>
      </c>
      <c r="AY28" s="9"/>
      <c r="AZ28" s="9"/>
      <c r="BA28" s="9"/>
      <c r="BB28" s="9"/>
      <c r="BC28" s="9"/>
      <c r="BD28" s="9"/>
      <c r="BE28" s="9"/>
      <c r="BF28" s="9"/>
      <c r="BG28" s="9"/>
      <c r="BH28" s="9"/>
      <c r="BI28" s="9"/>
      <c r="BJ28" s="9"/>
      <c r="BK28" s="9"/>
      <c r="BL28" s="9"/>
      <c r="BM28" s="9"/>
      <c r="BN28" s="9"/>
      <c r="BO28" s="9"/>
      <c r="BP28" s="9"/>
      <c r="BQ28" s="10">
        <v>0</v>
      </c>
      <c r="BR28" s="10">
        <v>0.5</v>
      </c>
    </row>
    <row r="29" spans="1:70" ht="18" customHeight="1" x14ac:dyDescent="0.3">
      <c r="A29" s="11">
        <f t="shared" si="2"/>
        <v>1968</v>
      </c>
      <c r="B29" s="13"/>
      <c r="C29" s="13"/>
      <c r="D29" s="13"/>
      <c r="E29" s="13"/>
      <c r="F29" s="13"/>
      <c r="G29" s="13"/>
      <c r="H29" s="13"/>
      <c r="I29" s="14"/>
      <c r="J29" s="8"/>
      <c r="K29" s="8"/>
      <c r="L29" s="8"/>
      <c r="M29" s="8"/>
      <c r="N29" s="8"/>
      <c r="O29" s="8"/>
      <c r="P29" s="8"/>
      <c r="Q29" s="8"/>
      <c r="R29" s="8"/>
      <c r="S29" s="8"/>
      <c r="U29" s="8"/>
      <c r="V29" s="8"/>
      <c r="W29" s="8"/>
      <c r="Y29" s="8"/>
      <c r="Z29" s="8"/>
      <c r="AA29" s="8"/>
      <c r="AB29" s="8"/>
      <c r="AC29" s="8"/>
      <c r="AD29" s="8"/>
      <c r="AE29" s="8"/>
      <c r="AF29" s="8"/>
      <c r="AG29" s="8"/>
      <c r="AH29" s="8"/>
      <c r="AI29" s="8"/>
      <c r="AJ29" s="8"/>
      <c r="AK29" s="8"/>
      <c r="AL29" s="8"/>
      <c r="AM29" s="8"/>
      <c r="AQ29" s="8"/>
      <c r="AS29" s="8"/>
      <c r="AT29" s="8"/>
      <c r="AV29" s="8">
        <v>0.5</v>
      </c>
      <c r="AW29" s="9">
        <v>0</v>
      </c>
      <c r="AY29" s="9"/>
      <c r="AZ29" s="9"/>
      <c r="BA29" s="9"/>
      <c r="BB29" s="9"/>
      <c r="BC29" s="9"/>
      <c r="BD29" s="9"/>
      <c r="BE29" s="9"/>
      <c r="BF29" s="9"/>
      <c r="BG29" s="9"/>
      <c r="BH29" s="9"/>
      <c r="BI29" s="9"/>
      <c r="BJ29" s="9"/>
      <c r="BK29" s="9"/>
      <c r="BL29" s="9"/>
      <c r="BM29" s="9"/>
      <c r="BN29" s="9"/>
      <c r="BO29" s="9"/>
      <c r="BP29" s="9"/>
      <c r="BQ29" s="10">
        <v>0</v>
      </c>
      <c r="BR29" s="10">
        <v>0.5</v>
      </c>
    </row>
    <row r="30" spans="1:70" ht="18" customHeight="1" x14ac:dyDescent="0.3">
      <c r="A30" s="11">
        <f t="shared" si="2"/>
        <v>1969</v>
      </c>
      <c r="B30" s="13"/>
      <c r="C30" s="13"/>
      <c r="D30" s="13"/>
      <c r="E30" s="13"/>
      <c r="F30" s="13"/>
      <c r="G30" s="13"/>
      <c r="H30" s="13"/>
      <c r="I30" s="14"/>
      <c r="J30" s="8"/>
      <c r="K30" s="8"/>
      <c r="L30" s="8"/>
      <c r="M30" s="8"/>
      <c r="N30" s="8"/>
      <c r="O30" s="8"/>
      <c r="P30" s="8"/>
      <c r="Q30" s="8"/>
      <c r="R30" s="8"/>
      <c r="S30" s="8"/>
      <c r="U30" s="8"/>
      <c r="V30" s="8"/>
      <c r="W30" s="8"/>
      <c r="Y30" s="8"/>
      <c r="Z30" s="8"/>
      <c r="AA30" s="8"/>
      <c r="AB30" s="8"/>
      <c r="AC30" s="8"/>
      <c r="AD30" s="8"/>
      <c r="AE30" s="8"/>
      <c r="AF30" s="8"/>
      <c r="AG30" s="8"/>
      <c r="AH30" s="8"/>
      <c r="AI30" s="8"/>
      <c r="AJ30" s="8"/>
      <c r="AK30" s="8"/>
      <c r="AL30" s="8"/>
      <c r="AM30" s="8"/>
      <c r="AQ30" s="8"/>
      <c r="AS30" s="8"/>
      <c r="AT30" s="8"/>
      <c r="AV30" s="8">
        <v>0.5</v>
      </c>
      <c r="AW30" s="9">
        <v>0</v>
      </c>
      <c r="AY30" s="9"/>
      <c r="AZ30" s="9"/>
      <c r="BA30" s="9"/>
      <c r="BB30" s="9"/>
      <c r="BC30" s="9"/>
      <c r="BD30" s="9"/>
      <c r="BE30" s="9"/>
      <c r="BF30" s="9"/>
      <c r="BG30" s="9"/>
      <c r="BH30" s="9"/>
      <c r="BI30" s="9"/>
      <c r="BJ30" s="9"/>
      <c r="BK30" s="9"/>
      <c r="BL30" s="9"/>
      <c r="BM30" s="9"/>
      <c r="BN30" s="9"/>
      <c r="BO30" s="9"/>
      <c r="BP30" s="9"/>
      <c r="BQ30" s="10">
        <v>0</v>
      </c>
      <c r="BR30" s="10">
        <v>0.5</v>
      </c>
    </row>
    <row r="31" spans="1:70" ht="18" customHeight="1" x14ac:dyDescent="0.3">
      <c r="A31" s="11">
        <f t="shared" si="2"/>
        <v>1970</v>
      </c>
      <c r="B31" s="13">
        <v>0.43099999999999999</v>
      </c>
      <c r="C31" s="13">
        <v>0.46400000000000002</v>
      </c>
      <c r="D31" s="13">
        <v>7.4999999999999997E-2</v>
      </c>
      <c r="E31" s="13">
        <v>1.0999999999999999E-2</v>
      </c>
      <c r="F31" s="13">
        <v>0</v>
      </c>
      <c r="G31" s="13">
        <f>1-B31-C31-D31-E31-F31</f>
        <v>1.899999999999993E-2</v>
      </c>
      <c r="H31" s="13">
        <f>B31/($B31+$C31)</f>
        <v>0.48156424581005586</v>
      </c>
      <c r="I31" s="14">
        <f>C31/($B31+$C31)</f>
        <v>0.51843575418994414</v>
      </c>
      <c r="J31" s="8">
        <v>-1.6105491348971129E-2</v>
      </c>
      <c r="K31" s="8"/>
      <c r="L31" s="8"/>
      <c r="M31" s="8">
        <v>0.13585031585127882</v>
      </c>
      <c r="N31" s="8"/>
      <c r="O31" s="8"/>
      <c r="P31" s="8">
        <v>-0.12041227868783907</v>
      </c>
      <c r="Q31" s="8">
        <v>-0.1620395348716703</v>
      </c>
      <c r="R31" s="8">
        <v>-0.12496307427742773</v>
      </c>
      <c r="S31" s="8">
        <v>-4.8037878430092495E-2</v>
      </c>
      <c r="U31" s="8">
        <v>-0.20177330330975851</v>
      </c>
      <c r="V31" s="8">
        <v>-0.22436125511876867</v>
      </c>
      <c r="W31" s="8">
        <v>-0.16507143946950981</v>
      </c>
      <c r="Y31" s="8"/>
      <c r="Z31" s="8">
        <v>-0.13136911442795188</v>
      </c>
      <c r="AA31" s="8">
        <v>-0.16556289539466687</v>
      </c>
      <c r="AB31" s="8">
        <v>-0.12552322920933809</v>
      </c>
      <c r="AC31" s="8"/>
      <c r="AD31" s="8"/>
      <c r="AE31" s="8">
        <v>-0.23116702820653354</v>
      </c>
      <c r="AF31" s="8">
        <v>-0.24473911505797508</v>
      </c>
      <c r="AG31" s="8">
        <v>-0.16310011890992876</v>
      </c>
      <c r="AH31" s="8">
        <v>-9.562408008525633E-2</v>
      </c>
      <c r="AI31" s="8"/>
      <c r="AJ31" s="8">
        <v>-0.34483563281830609</v>
      </c>
      <c r="AK31" s="8">
        <v>-0.32509869500309962</v>
      </c>
      <c r="AL31" s="8">
        <v>-0.27889653011917998</v>
      </c>
      <c r="AM31" s="8">
        <v>-0.2681030054846546</v>
      </c>
      <c r="AN31" s="8">
        <v>1.9136125561414568E-2</v>
      </c>
      <c r="AO31" s="10">
        <f>$AB31-AN31</f>
        <v>-0.14465935477075265</v>
      </c>
      <c r="AP31" s="10">
        <f>$AB31+AN31</f>
        <v>-0.10638710364792352</v>
      </c>
      <c r="AQ31" s="8">
        <f>AH31-AN31</f>
        <v>-0.1147602056466709</v>
      </c>
      <c r="AR31" s="10">
        <f>AH31+AN31</f>
        <v>-7.6487954523841759E-2</v>
      </c>
      <c r="AS31" s="8">
        <f>AM31-AN31</f>
        <v>-0.28723913104606918</v>
      </c>
      <c r="AT31" s="8">
        <f>AM31+AN31</f>
        <v>-0.24896687992324004</v>
      </c>
      <c r="AV31" s="8">
        <v>0.5</v>
      </c>
      <c r="AW31" s="9">
        <v>0</v>
      </c>
      <c r="AY31" s="16"/>
      <c r="AZ31" s="16"/>
      <c r="BA31" s="16"/>
      <c r="BB31" s="16"/>
      <c r="BC31" s="16"/>
      <c r="BD31" s="16"/>
      <c r="BE31" s="16"/>
      <c r="BF31" s="16"/>
      <c r="BG31" s="16"/>
      <c r="BH31" s="16"/>
      <c r="BI31" s="16"/>
      <c r="BJ31" s="16"/>
      <c r="BK31" s="16"/>
      <c r="BL31" s="16"/>
      <c r="BM31" s="16"/>
      <c r="BN31" s="16"/>
      <c r="BO31" s="16"/>
      <c r="BP31" s="16"/>
      <c r="BQ31" s="10">
        <v>0</v>
      </c>
      <c r="BR31" s="10">
        <v>0.5</v>
      </c>
    </row>
    <row r="32" spans="1:70" ht="18" customHeight="1" x14ac:dyDescent="0.3">
      <c r="A32" s="11">
        <f t="shared" si="2"/>
        <v>1971</v>
      </c>
      <c r="B32" s="12"/>
      <c r="C32" s="12"/>
      <c r="D32" s="12"/>
      <c r="E32" s="12"/>
      <c r="F32" s="12"/>
      <c r="G32" s="13"/>
      <c r="H32" s="12"/>
      <c r="I32" s="9"/>
      <c r="J32" s="8"/>
      <c r="K32" s="8"/>
      <c r="L32" s="8"/>
      <c r="M32" s="8"/>
      <c r="N32" s="8"/>
      <c r="O32" s="8"/>
      <c r="P32" s="8"/>
      <c r="Q32" s="8"/>
      <c r="R32" s="8"/>
      <c r="S32" s="8"/>
      <c r="U32" s="8"/>
      <c r="V32" s="8"/>
      <c r="W32" s="8"/>
      <c r="Y32" s="8"/>
      <c r="Z32" s="8"/>
      <c r="AA32" s="8"/>
      <c r="AB32" s="8"/>
      <c r="AC32" s="8"/>
      <c r="AD32" s="8"/>
      <c r="AE32" s="8"/>
      <c r="AF32" s="8"/>
      <c r="AG32" s="8"/>
      <c r="AH32" s="8"/>
      <c r="AI32" s="8"/>
      <c r="AJ32" s="8"/>
      <c r="AK32" s="8"/>
      <c r="AL32" s="8"/>
      <c r="AM32" s="8"/>
      <c r="AQ32" s="8"/>
      <c r="AS32" s="8"/>
      <c r="AT32" s="8"/>
      <c r="AV32" s="8">
        <v>0.5</v>
      </c>
      <c r="AW32" s="9">
        <v>0</v>
      </c>
      <c r="AY32" s="9"/>
      <c r="AZ32" s="9"/>
      <c r="BA32" s="9"/>
      <c r="BB32" s="9"/>
      <c r="BC32" s="9"/>
      <c r="BD32" s="9"/>
      <c r="BE32" s="9"/>
      <c r="BF32" s="9"/>
      <c r="BG32" s="9"/>
      <c r="BH32" s="9"/>
      <c r="BI32" s="9"/>
      <c r="BJ32" s="9"/>
      <c r="BK32" s="9"/>
      <c r="BL32" s="9"/>
      <c r="BM32" s="9"/>
      <c r="BN32" s="9"/>
      <c r="BO32" s="9"/>
      <c r="BP32" s="9"/>
      <c r="BQ32" s="10">
        <v>0</v>
      </c>
      <c r="BR32" s="10">
        <v>0.5</v>
      </c>
    </row>
    <row r="33" spans="1:70" ht="18" customHeight="1" x14ac:dyDescent="0.3">
      <c r="A33" s="11">
        <f t="shared" si="2"/>
        <v>1972</v>
      </c>
      <c r="B33" s="12"/>
      <c r="C33" s="12"/>
      <c r="D33" s="12"/>
      <c r="E33" s="12"/>
      <c r="F33" s="12"/>
      <c r="G33" s="13"/>
      <c r="H33" s="12"/>
      <c r="I33" s="9"/>
      <c r="J33" s="8"/>
      <c r="K33" s="8"/>
      <c r="L33" s="8"/>
      <c r="M33" s="8"/>
      <c r="N33" s="8"/>
      <c r="O33" s="8"/>
      <c r="P33" s="8"/>
      <c r="Q33" s="8"/>
      <c r="R33" s="8"/>
      <c r="S33" s="8"/>
      <c r="U33" s="8"/>
      <c r="V33" s="8"/>
      <c r="W33" s="8"/>
      <c r="Y33" s="8"/>
      <c r="Z33" s="8"/>
      <c r="AA33" s="8"/>
      <c r="AB33" s="8"/>
      <c r="AC33" s="8"/>
      <c r="AD33" s="8"/>
      <c r="AE33" s="8"/>
      <c r="AF33" s="8"/>
      <c r="AG33" s="8"/>
      <c r="AH33" s="8"/>
      <c r="AI33" s="8"/>
      <c r="AJ33" s="8"/>
      <c r="AK33" s="8"/>
      <c r="AL33" s="8"/>
      <c r="AM33" s="8"/>
      <c r="AQ33" s="8"/>
      <c r="AS33" s="8"/>
      <c r="AT33" s="8"/>
      <c r="AV33" s="8">
        <v>0.5</v>
      </c>
      <c r="AW33" s="9">
        <v>0</v>
      </c>
      <c r="AY33" s="9"/>
      <c r="AZ33" s="9"/>
      <c r="BA33" s="9"/>
      <c r="BB33" s="9"/>
      <c r="BC33" s="9"/>
      <c r="BD33" s="9"/>
      <c r="BE33" s="9"/>
      <c r="BF33" s="9"/>
      <c r="BG33" s="9"/>
      <c r="BH33" s="9"/>
      <c r="BI33" s="9"/>
      <c r="BJ33" s="9"/>
      <c r="BK33" s="9"/>
      <c r="BL33" s="9"/>
      <c r="BM33" s="9"/>
      <c r="BN33" s="9"/>
      <c r="BO33" s="9"/>
      <c r="BP33" s="9"/>
      <c r="BQ33" s="10">
        <v>0</v>
      </c>
      <c r="BR33" s="10">
        <v>0.5</v>
      </c>
    </row>
    <row r="34" spans="1:70" ht="18" customHeight="1" x14ac:dyDescent="0.3">
      <c r="A34" s="11">
        <f t="shared" si="2"/>
        <v>1973</v>
      </c>
      <c r="B34" s="12"/>
      <c r="C34" s="12"/>
      <c r="D34" s="12"/>
      <c r="E34" s="12"/>
      <c r="F34" s="12"/>
      <c r="G34" s="13"/>
      <c r="H34" s="12"/>
      <c r="I34" s="9"/>
      <c r="J34" s="8"/>
      <c r="K34" s="8"/>
      <c r="L34" s="8"/>
      <c r="M34" s="8"/>
      <c r="N34" s="8"/>
      <c r="O34" s="8"/>
      <c r="P34" s="8"/>
      <c r="Q34" s="8"/>
      <c r="R34" s="8"/>
      <c r="S34" s="8"/>
      <c r="U34" s="8"/>
      <c r="V34" s="8"/>
      <c r="W34" s="8"/>
      <c r="Y34" s="8"/>
      <c r="Z34" s="8"/>
      <c r="AA34" s="8"/>
      <c r="AB34" s="8"/>
      <c r="AC34" s="8"/>
      <c r="AD34" s="8"/>
      <c r="AE34" s="8"/>
      <c r="AF34" s="8"/>
      <c r="AG34" s="8"/>
      <c r="AH34" s="8"/>
      <c r="AI34" s="8"/>
      <c r="AJ34" s="8"/>
      <c r="AK34" s="8"/>
      <c r="AL34" s="8"/>
      <c r="AM34" s="8"/>
      <c r="AQ34" s="8"/>
      <c r="AS34" s="8"/>
      <c r="AT34" s="8"/>
      <c r="AV34" s="8">
        <v>0.5</v>
      </c>
      <c r="AW34" s="9">
        <v>0</v>
      </c>
      <c r="AY34" s="9"/>
      <c r="AZ34" s="9"/>
      <c r="BA34" s="9"/>
      <c r="BB34" s="9"/>
      <c r="BC34" s="9"/>
      <c r="BD34" s="9"/>
      <c r="BE34" s="9"/>
      <c r="BF34" s="9"/>
      <c r="BG34" s="9"/>
      <c r="BH34" s="9"/>
      <c r="BI34" s="9"/>
      <c r="BJ34" s="9"/>
      <c r="BK34" s="9"/>
      <c r="BL34" s="9"/>
      <c r="BM34" s="9"/>
      <c r="BN34" s="9"/>
      <c r="BO34" s="9"/>
      <c r="BP34" s="9"/>
      <c r="BQ34" s="10">
        <v>0</v>
      </c>
      <c r="BR34" s="10">
        <v>0.5</v>
      </c>
    </row>
    <row r="35" spans="1:70" ht="18" customHeight="1" x14ac:dyDescent="0.3">
      <c r="A35" s="11">
        <f t="shared" si="2"/>
        <v>1974</v>
      </c>
      <c r="B35" s="13">
        <f>AVERAGE(B87:B88)</f>
        <v>0.38200000000000001</v>
      </c>
      <c r="C35" s="13">
        <f>AVERAGE(C87:C88)</f>
        <v>0.36849999999999999</v>
      </c>
      <c r="D35" s="13">
        <f>AVERAGE(D87:D88)</f>
        <v>0.188</v>
      </c>
      <c r="E35" s="13">
        <f>AVERAGE(E87:E88)</f>
        <v>2.4500000000000001E-2</v>
      </c>
      <c r="F35" s="13">
        <v>0</v>
      </c>
      <c r="G35" s="13">
        <f>1-B35-C35-D35-E35-F35</f>
        <v>3.6999999999999998E-2</v>
      </c>
      <c r="H35" s="13">
        <f>B35/($B35+$C35)</f>
        <v>0.50899400399733519</v>
      </c>
      <c r="I35" s="14">
        <f>C35/($B35+$C35)</f>
        <v>0.49100599600266492</v>
      </c>
      <c r="J35" s="8">
        <v>-3.4954111569400592E-2</v>
      </c>
      <c r="K35" s="8"/>
      <c r="L35" s="8"/>
      <c r="M35" s="8">
        <v>0.14701996616872565</v>
      </c>
      <c r="N35" s="8"/>
      <c r="O35" s="8"/>
      <c r="P35" s="8">
        <v>-8.6052673913162597E-2</v>
      </c>
      <c r="Q35" s="8">
        <v>-0.13379602404951438</v>
      </c>
      <c r="R35" s="8">
        <v>-9.2685074498900691E-2</v>
      </c>
      <c r="S35" s="8">
        <v>-1.8061231344201539E-2</v>
      </c>
      <c r="U35" s="8">
        <v>-0.13699844556893559</v>
      </c>
      <c r="V35" s="8">
        <v>-0.16890881750168879</v>
      </c>
      <c r="W35" s="8">
        <v>-9.9523915110631161E-2</v>
      </c>
      <c r="Y35" s="8"/>
      <c r="Z35" s="8">
        <v>-9.8289912033994786E-2</v>
      </c>
      <c r="AA35" s="8">
        <v>-0.13564659061148265</v>
      </c>
      <c r="AB35" s="8">
        <v>-8.7274459238508684E-2</v>
      </c>
      <c r="AC35" s="8"/>
      <c r="AD35" s="8"/>
      <c r="AE35" s="8">
        <v>-0.23859985876291498</v>
      </c>
      <c r="AF35" s="8">
        <v>-0.26234099779820269</v>
      </c>
      <c r="AG35" s="8">
        <v>-0.18754236645473416</v>
      </c>
      <c r="AH35" s="8">
        <v>-0.10908166922366271</v>
      </c>
      <c r="AI35" s="8"/>
      <c r="AJ35" s="8">
        <v>-0.38354847079916571</v>
      </c>
      <c r="AK35" s="8">
        <v>-0.3584562790705435</v>
      </c>
      <c r="AL35" s="8">
        <v>-0.30775371452657996</v>
      </c>
      <c r="AM35" s="8">
        <v>-0.29984592364294405</v>
      </c>
      <c r="AN35" s="8">
        <v>1.543025256785901E-2</v>
      </c>
      <c r="AO35" s="10">
        <f>$AB35-AN35</f>
        <v>-0.1027047118063677</v>
      </c>
      <c r="AP35" s="10">
        <f>$AB35+AN35</f>
        <v>-7.1844206670649668E-2</v>
      </c>
      <c r="AQ35" s="8">
        <f>AH35-AN35</f>
        <v>-0.12451192179152172</v>
      </c>
      <c r="AR35" s="10">
        <f>AH35+AN35</f>
        <v>-9.365141665580369E-2</v>
      </c>
      <c r="AS35" s="8">
        <f>AM35-AN35</f>
        <v>-0.31527617621080306</v>
      </c>
      <c r="AT35" s="8">
        <f>AM35+AN35</f>
        <v>-0.28441567107508503</v>
      </c>
      <c r="AV35" s="8">
        <v>0.5</v>
      </c>
      <c r="AW35" s="9">
        <v>0</v>
      </c>
      <c r="AY35" s="9"/>
      <c r="AZ35" s="9"/>
      <c r="BA35" s="9"/>
      <c r="BB35" s="9"/>
      <c r="BC35" s="9"/>
      <c r="BD35" s="9"/>
      <c r="BE35" s="9"/>
      <c r="BF35" s="9"/>
      <c r="BG35" s="9"/>
      <c r="BH35" s="9"/>
      <c r="BI35" s="9"/>
      <c r="BJ35" s="9"/>
      <c r="BK35" s="9"/>
      <c r="BL35" s="9"/>
      <c r="BM35" s="9"/>
      <c r="BN35" s="9"/>
      <c r="BO35" s="9"/>
      <c r="BP35" s="9"/>
      <c r="BQ35" s="10">
        <v>0</v>
      </c>
      <c r="BR35" s="10">
        <v>0.5</v>
      </c>
    </row>
    <row r="36" spans="1:70" ht="18" customHeight="1" x14ac:dyDescent="0.3">
      <c r="A36" s="11">
        <f t="shared" si="2"/>
        <v>1975</v>
      </c>
      <c r="B36" s="12"/>
      <c r="C36" s="12"/>
      <c r="D36" s="12"/>
      <c r="E36" s="12"/>
      <c r="F36" s="12"/>
      <c r="G36" s="12"/>
      <c r="H36" s="12"/>
      <c r="I36" s="9"/>
      <c r="J36" s="8"/>
      <c r="K36" s="8"/>
      <c r="L36" s="8"/>
      <c r="M36" s="8"/>
      <c r="N36" s="8"/>
      <c r="O36" s="8"/>
      <c r="P36" s="8"/>
      <c r="Q36" s="8"/>
      <c r="R36" s="8"/>
      <c r="S36" s="8"/>
      <c r="U36" s="8"/>
      <c r="V36" s="8"/>
      <c r="W36" s="8"/>
      <c r="Y36" s="8"/>
      <c r="Z36" s="8"/>
      <c r="AA36" s="8"/>
      <c r="AB36" s="8"/>
      <c r="AC36" s="8"/>
      <c r="AD36" s="8"/>
      <c r="AE36" s="8"/>
      <c r="AF36" s="8"/>
      <c r="AG36" s="8"/>
      <c r="AH36" s="8"/>
      <c r="AI36" s="8"/>
      <c r="AJ36" s="8"/>
      <c r="AK36" s="8"/>
      <c r="AL36" s="8"/>
      <c r="AM36" s="8"/>
      <c r="AQ36" s="8"/>
      <c r="AS36" s="8"/>
      <c r="AT36" s="8"/>
      <c r="AV36" s="8">
        <v>0.5</v>
      </c>
      <c r="AW36" s="9">
        <v>0</v>
      </c>
      <c r="AY36" s="9"/>
      <c r="AZ36" s="9"/>
      <c r="BA36" s="9"/>
      <c r="BB36" s="9"/>
      <c r="BC36" s="9"/>
      <c r="BD36" s="9"/>
      <c r="BE36" s="9"/>
      <c r="BF36" s="9"/>
      <c r="BG36" s="9"/>
      <c r="BH36" s="9"/>
      <c r="BI36" s="9"/>
      <c r="BJ36" s="9"/>
      <c r="BK36" s="9"/>
      <c r="BL36" s="9"/>
      <c r="BM36" s="9"/>
      <c r="BN36" s="9"/>
      <c r="BO36" s="9"/>
      <c r="BP36" s="9"/>
      <c r="BQ36" s="10">
        <v>0</v>
      </c>
      <c r="BR36" s="10">
        <v>0.5</v>
      </c>
    </row>
    <row r="37" spans="1:70" ht="18" customHeight="1" x14ac:dyDescent="0.3">
      <c r="A37" s="11">
        <f t="shared" si="2"/>
        <v>1976</v>
      </c>
      <c r="B37" s="12"/>
      <c r="C37" s="12"/>
      <c r="D37" s="12"/>
      <c r="E37" s="12"/>
      <c r="F37" s="12"/>
      <c r="G37" s="12"/>
      <c r="H37" s="12"/>
      <c r="I37" s="9"/>
      <c r="J37" s="8"/>
      <c r="K37" s="8"/>
      <c r="L37" s="8"/>
      <c r="M37" s="8"/>
      <c r="N37" s="8"/>
      <c r="O37" s="8"/>
      <c r="P37" s="8"/>
      <c r="Q37" s="8"/>
      <c r="R37" s="8"/>
      <c r="S37" s="8"/>
      <c r="U37" s="8"/>
      <c r="V37" s="8"/>
      <c r="W37" s="8"/>
      <c r="Y37" s="8"/>
      <c r="Z37" s="8"/>
      <c r="AA37" s="8"/>
      <c r="AB37" s="8"/>
      <c r="AC37" s="8"/>
      <c r="AD37" s="8"/>
      <c r="AE37" s="8"/>
      <c r="AF37" s="8"/>
      <c r="AG37" s="8"/>
      <c r="AH37" s="8"/>
      <c r="AI37" s="8"/>
      <c r="AJ37" s="8"/>
      <c r="AK37" s="8"/>
      <c r="AL37" s="8"/>
      <c r="AM37" s="8"/>
      <c r="AQ37" s="8"/>
      <c r="AS37" s="8"/>
      <c r="AT37" s="8"/>
      <c r="AV37" s="8">
        <v>0.5</v>
      </c>
      <c r="AW37" s="9">
        <v>0</v>
      </c>
      <c r="AY37" s="9"/>
      <c r="AZ37" s="9"/>
      <c r="BA37" s="9"/>
      <c r="BB37" s="9"/>
      <c r="BC37" s="9"/>
      <c r="BD37" s="9"/>
      <c r="BE37" s="9"/>
      <c r="BF37" s="9"/>
      <c r="BG37" s="9"/>
      <c r="BH37" s="9"/>
      <c r="BI37" s="9"/>
      <c r="BJ37" s="9"/>
      <c r="BK37" s="9"/>
      <c r="BL37" s="9"/>
      <c r="BM37" s="9"/>
      <c r="BN37" s="9"/>
      <c r="BO37" s="9"/>
      <c r="BP37" s="9"/>
      <c r="BQ37" s="10">
        <v>0</v>
      </c>
      <c r="BR37" s="10">
        <v>0.5</v>
      </c>
    </row>
    <row r="38" spans="1:70" ht="18" customHeight="1" x14ac:dyDescent="0.3">
      <c r="A38" s="11">
        <f t="shared" si="2"/>
        <v>1977</v>
      </c>
      <c r="B38" s="12"/>
      <c r="C38" s="12"/>
      <c r="D38" s="12"/>
      <c r="E38" s="12"/>
      <c r="F38" s="12"/>
      <c r="G38" s="12"/>
      <c r="H38" s="12"/>
      <c r="I38" s="9"/>
      <c r="J38" s="8"/>
      <c r="K38" s="8"/>
      <c r="L38" s="8"/>
      <c r="M38" s="8"/>
      <c r="N38" s="8"/>
      <c r="O38" s="8"/>
      <c r="P38" s="8"/>
      <c r="Q38" s="8"/>
      <c r="R38" s="8"/>
      <c r="S38" s="8"/>
      <c r="U38" s="8"/>
      <c r="V38" s="8"/>
      <c r="W38" s="8"/>
      <c r="Y38" s="8"/>
      <c r="Z38" s="8"/>
      <c r="AA38" s="8"/>
      <c r="AB38" s="8"/>
      <c r="AC38" s="8"/>
      <c r="AD38" s="8"/>
      <c r="AE38" s="8"/>
      <c r="AF38" s="8"/>
      <c r="AG38" s="8"/>
      <c r="AH38" s="8"/>
      <c r="AI38" s="8"/>
      <c r="AJ38" s="8"/>
      <c r="AK38" s="8"/>
      <c r="AL38" s="8"/>
      <c r="AM38" s="8"/>
      <c r="AQ38" s="8"/>
      <c r="AS38" s="8"/>
      <c r="AT38" s="8"/>
      <c r="AV38" s="8">
        <v>0.5</v>
      </c>
      <c r="AW38" s="9">
        <v>0</v>
      </c>
      <c r="AY38" s="9"/>
      <c r="AZ38" s="9"/>
      <c r="BA38" s="9"/>
      <c r="BB38" s="9"/>
      <c r="BC38" s="9"/>
      <c r="BD38" s="9"/>
      <c r="BE38" s="9"/>
      <c r="BF38" s="9"/>
      <c r="BG38" s="9"/>
      <c r="BH38" s="9"/>
      <c r="BI38" s="9"/>
      <c r="BJ38" s="9"/>
      <c r="BK38" s="9"/>
      <c r="BL38" s="9"/>
      <c r="BM38" s="9"/>
      <c r="BN38" s="9"/>
      <c r="BO38" s="9"/>
      <c r="BP38" s="9"/>
      <c r="BQ38" s="10">
        <v>0</v>
      </c>
      <c r="BR38" s="10">
        <v>0.5</v>
      </c>
    </row>
    <row r="39" spans="1:70" ht="18" customHeight="1" x14ac:dyDescent="0.3">
      <c r="A39" s="11">
        <f t="shared" si="2"/>
        <v>1978</v>
      </c>
      <c r="B39" s="12"/>
      <c r="C39" s="12"/>
      <c r="D39" s="12"/>
      <c r="E39" s="12"/>
      <c r="F39" s="12"/>
      <c r="G39" s="12"/>
      <c r="H39" s="12"/>
      <c r="I39" s="9"/>
      <c r="J39" s="8"/>
      <c r="K39" s="8"/>
      <c r="L39" s="8"/>
      <c r="M39" s="8"/>
      <c r="N39" s="8"/>
      <c r="O39" s="8"/>
      <c r="P39" s="8"/>
      <c r="Q39" s="8"/>
      <c r="R39" s="8"/>
      <c r="S39" s="8"/>
      <c r="U39" s="8"/>
      <c r="V39" s="8"/>
      <c r="W39" s="8"/>
      <c r="Y39" s="8"/>
      <c r="Z39" s="8"/>
      <c r="AA39" s="8"/>
      <c r="AB39" s="8"/>
      <c r="AC39" s="8"/>
      <c r="AD39" s="8"/>
      <c r="AE39" s="8"/>
      <c r="AF39" s="8"/>
      <c r="AG39" s="8"/>
      <c r="AH39" s="8"/>
      <c r="AI39" s="8"/>
      <c r="AJ39" s="8"/>
      <c r="AK39" s="8"/>
      <c r="AL39" s="8"/>
      <c r="AM39" s="8"/>
      <c r="AQ39" s="8"/>
      <c r="AS39" s="8"/>
      <c r="AT39" s="8"/>
      <c r="AV39" s="8">
        <v>0.5</v>
      </c>
      <c r="AW39" s="9">
        <v>0</v>
      </c>
      <c r="AY39" s="9"/>
      <c r="AZ39" s="9"/>
      <c r="BA39" s="9"/>
      <c r="BB39" s="9"/>
      <c r="BC39" s="9"/>
      <c r="BD39" s="9"/>
      <c r="BE39" s="9"/>
      <c r="BF39" s="9"/>
      <c r="BG39" s="9"/>
      <c r="BH39" s="9"/>
      <c r="BI39" s="9"/>
      <c r="BJ39" s="9"/>
      <c r="BK39" s="9"/>
      <c r="BL39" s="9"/>
      <c r="BM39" s="9"/>
      <c r="BN39" s="9"/>
      <c r="BO39" s="9"/>
      <c r="BP39" s="9"/>
      <c r="BQ39" s="10">
        <v>0</v>
      </c>
      <c r="BR39" s="10">
        <v>0.5</v>
      </c>
    </row>
    <row r="40" spans="1:70" ht="18" customHeight="1" x14ac:dyDescent="0.3">
      <c r="A40" s="11">
        <f t="shared" si="2"/>
        <v>1979</v>
      </c>
      <c r="B40" s="13">
        <v>0.36899999999999999</v>
      </c>
      <c r="C40" s="13">
        <v>0.439</v>
      </c>
      <c r="D40" s="13">
        <v>0.13800000000000001</v>
      </c>
      <c r="E40" s="13">
        <v>1.6E-2</v>
      </c>
      <c r="F40" s="13">
        <v>0</v>
      </c>
      <c r="G40" s="13">
        <f>1-B40-C40-D40-E40-F40</f>
        <v>3.7999999999999992E-2</v>
      </c>
      <c r="H40" s="13">
        <f>B40/($B40+$C40)</f>
        <v>0.45668316831683164</v>
      </c>
      <c r="I40" s="14">
        <f>C40/($B40+$C40)</f>
        <v>0.54331683168316824</v>
      </c>
      <c r="J40" s="8">
        <v>-2.2839877831759309E-2</v>
      </c>
      <c r="K40" s="8"/>
      <c r="L40" s="8"/>
      <c r="M40" s="8">
        <v>7.8046147265387292E-2</v>
      </c>
      <c r="N40" s="8"/>
      <c r="O40" s="8"/>
      <c r="P40" s="24">
        <v>-0.14260765540007886</v>
      </c>
      <c r="Q40" s="24">
        <v>-0.16966448358239031</v>
      </c>
      <c r="R40" s="24">
        <v>-0.15594557835577402</v>
      </c>
      <c r="S40" s="24">
        <v>-9.1014580533756662E-2</v>
      </c>
      <c r="U40" s="8">
        <v>-0.12834439976900971</v>
      </c>
      <c r="V40" s="8">
        <v>-0.14675775302554439</v>
      </c>
      <c r="W40" s="8">
        <v>-0.13562829818864636</v>
      </c>
      <c r="Y40" s="8"/>
      <c r="Z40" s="8">
        <v>-0.13671316038834211</v>
      </c>
      <c r="AA40" s="8">
        <v>-0.155560136775031</v>
      </c>
      <c r="AB40" s="8">
        <v>-0.14364282709454085</v>
      </c>
      <c r="AC40" s="8"/>
      <c r="AD40" s="8"/>
      <c r="AE40" s="8">
        <v>-0.25952548302287903</v>
      </c>
      <c r="AF40" s="8">
        <v>-0.27325428723139894</v>
      </c>
      <c r="AG40" s="8">
        <v>-0.19322845239877859</v>
      </c>
      <c r="AH40" s="8">
        <v>-0.11152054659304916</v>
      </c>
      <c r="AI40" s="8"/>
      <c r="AJ40" s="8">
        <v>-0.37356356309383387</v>
      </c>
      <c r="AK40" s="8">
        <v>-0.36201735641131932</v>
      </c>
      <c r="AL40" s="8">
        <v>-0.29862585716486256</v>
      </c>
      <c r="AM40" s="8">
        <v>-0.23885026002656953</v>
      </c>
      <c r="AN40" s="8">
        <v>2.8363061966840936E-2</v>
      </c>
      <c r="AO40" s="10">
        <f>$AB40-AN40</f>
        <v>-0.17200588906138178</v>
      </c>
      <c r="AP40" s="10">
        <f>$AB40+AN40</f>
        <v>-0.11527976512769991</v>
      </c>
      <c r="AQ40" s="8">
        <f>AH40-AN40</f>
        <v>-0.1398836085598901</v>
      </c>
      <c r="AR40" s="10">
        <f>AH40+AN40</f>
        <v>-8.3157484626208228E-2</v>
      </c>
      <c r="AS40" s="8">
        <f>AM40-AN40</f>
        <v>-0.26721332199341047</v>
      </c>
      <c r="AT40" s="8">
        <f>AM40+AN40</f>
        <v>-0.2104871980597286</v>
      </c>
      <c r="AV40" s="8">
        <v>0.5</v>
      </c>
      <c r="AW40" s="9">
        <v>0</v>
      </c>
      <c r="AY40" s="9"/>
      <c r="AZ40" s="9"/>
      <c r="BA40" s="9"/>
      <c r="BB40" s="9"/>
      <c r="BC40" s="9"/>
      <c r="BD40" s="9"/>
      <c r="BE40" s="9"/>
      <c r="BF40" s="9"/>
      <c r="BG40" s="9"/>
      <c r="BH40" s="9"/>
      <c r="BI40" s="9"/>
      <c r="BJ40" s="9"/>
      <c r="BK40" s="9"/>
      <c r="BL40" s="9"/>
      <c r="BM40" s="9"/>
      <c r="BN40" s="9"/>
      <c r="BO40" s="9"/>
      <c r="BP40" s="9"/>
      <c r="BQ40" s="10">
        <v>0</v>
      </c>
      <c r="BR40" s="10">
        <v>0.5</v>
      </c>
    </row>
    <row r="41" spans="1:70" ht="18" customHeight="1" x14ac:dyDescent="0.3">
      <c r="A41" s="11">
        <f t="shared" si="2"/>
        <v>1980</v>
      </c>
      <c r="B41" s="12"/>
      <c r="C41" s="12"/>
      <c r="D41" s="12"/>
      <c r="E41" s="12"/>
      <c r="F41" s="12"/>
      <c r="G41" s="12"/>
      <c r="H41" s="12"/>
      <c r="I41" s="9"/>
      <c r="J41" s="8"/>
      <c r="K41" s="8"/>
      <c r="L41" s="8"/>
      <c r="M41" s="8"/>
      <c r="N41" s="8"/>
      <c r="O41" s="8"/>
      <c r="P41" s="8"/>
      <c r="Q41" s="8"/>
      <c r="R41" s="8"/>
      <c r="S41" s="8"/>
      <c r="U41" s="8"/>
      <c r="V41" s="8"/>
      <c r="W41" s="8"/>
      <c r="Y41" s="8"/>
      <c r="Z41" s="8"/>
      <c r="AA41" s="8"/>
      <c r="AB41" s="8"/>
      <c r="AC41" s="8"/>
      <c r="AD41" s="8"/>
      <c r="AE41" s="8"/>
      <c r="AF41" s="8"/>
      <c r="AG41" s="8"/>
      <c r="AH41" s="8"/>
      <c r="AI41" s="8"/>
      <c r="AJ41" s="8"/>
      <c r="AK41" s="8"/>
      <c r="AL41" s="8"/>
      <c r="AM41" s="8"/>
      <c r="AQ41" s="8"/>
      <c r="AS41" s="8"/>
      <c r="AT41" s="8"/>
      <c r="AV41" s="8">
        <v>0.5</v>
      </c>
      <c r="AW41" s="9">
        <v>0</v>
      </c>
      <c r="AY41" s="9"/>
      <c r="AZ41" s="9"/>
      <c r="BA41" s="9"/>
      <c r="BB41" s="9"/>
      <c r="BC41" s="9"/>
      <c r="BD41" s="9"/>
      <c r="BE41" s="9"/>
      <c r="BF41" s="9"/>
      <c r="BG41" s="9"/>
      <c r="BH41" s="9"/>
      <c r="BI41" s="9"/>
      <c r="BJ41" s="9"/>
      <c r="BK41" s="9"/>
      <c r="BL41" s="9"/>
      <c r="BM41" s="9"/>
      <c r="BN41" s="9"/>
      <c r="BO41" s="9"/>
      <c r="BP41" s="9"/>
      <c r="BQ41" s="10">
        <v>0</v>
      </c>
      <c r="BR41" s="10">
        <v>0.5</v>
      </c>
    </row>
    <row r="42" spans="1:70" ht="18" customHeight="1" x14ac:dyDescent="0.3">
      <c r="A42" s="11">
        <f t="shared" si="2"/>
        <v>1981</v>
      </c>
      <c r="B42" s="12"/>
      <c r="C42" s="12"/>
      <c r="D42" s="12"/>
      <c r="E42" s="12"/>
      <c r="F42" s="12"/>
      <c r="G42" s="12"/>
      <c r="H42" s="12"/>
      <c r="I42" s="9"/>
      <c r="J42" s="8"/>
      <c r="K42" s="8"/>
      <c r="L42" s="8"/>
      <c r="M42" s="8"/>
      <c r="N42" s="8"/>
      <c r="O42" s="8"/>
      <c r="P42" s="8"/>
      <c r="Q42" s="8"/>
      <c r="R42" s="8"/>
      <c r="S42" s="8"/>
      <c r="U42" s="8"/>
      <c r="V42" s="8"/>
      <c r="W42" s="8"/>
      <c r="Y42" s="8"/>
      <c r="Z42" s="8"/>
      <c r="AA42" s="8"/>
      <c r="AB42" s="8"/>
      <c r="AC42" s="8"/>
      <c r="AD42" s="8"/>
      <c r="AE42" s="8"/>
      <c r="AF42" s="8"/>
      <c r="AG42" s="8"/>
      <c r="AH42" s="8"/>
      <c r="AI42" s="8"/>
      <c r="AJ42" s="8"/>
      <c r="AK42" s="8"/>
      <c r="AL42" s="8"/>
      <c r="AM42" s="8"/>
      <c r="AQ42" s="8"/>
      <c r="AS42" s="8"/>
      <c r="AT42" s="8"/>
      <c r="AV42" s="8">
        <v>0.5</v>
      </c>
      <c r="AW42" s="9">
        <v>0</v>
      </c>
      <c r="AY42" s="9"/>
      <c r="AZ42" s="9"/>
      <c r="BA42" s="9"/>
      <c r="BB42" s="9"/>
      <c r="BC42" s="9"/>
      <c r="BD42" s="9"/>
      <c r="BE42" s="9"/>
      <c r="BF42" s="9"/>
      <c r="BG42" s="9"/>
      <c r="BH42" s="9"/>
      <c r="BI42" s="9"/>
      <c r="BJ42" s="9"/>
      <c r="BK42" s="9"/>
      <c r="BL42" s="9"/>
      <c r="BM42" s="9"/>
      <c r="BN42" s="9"/>
      <c r="BO42" s="9"/>
      <c r="BP42" s="9"/>
      <c r="BQ42" s="10">
        <v>0</v>
      </c>
      <c r="BR42" s="10">
        <v>0.5</v>
      </c>
    </row>
    <row r="43" spans="1:70" ht="18" customHeight="1" x14ac:dyDescent="0.3">
      <c r="A43" s="11">
        <f t="shared" si="2"/>
        <v>1982</v>
      </c>
      <c r="B43" s="12"/>
      <c r="C43" s="12"/>
      <c r="D43" s="12"/>
      <c r="E43" s="12"/>
      <c r="F43" s="12"/>
      <c r="G43" s="12"/>
      <c r="H43" s="12"/>
      <c r="I43" s="9"/>
      <c r="J43" s="8"/>
      <c r="K43" s="8"/>
      <c r="L43" s="8"/>
      <c r="M43" s="8"/>
      <c r="N43" s="8"/>
      <c r="O43" s="8"/>
      <c r="P43" s="8"/>
      <c r="Q43" s="8"/>
      <c r="R43" s="8"/>
      <c r="S43" s="8"/>
      <c r="U43" s="8"/>
      <c r="V43" s="8"/>
      <c r="W43" s="8"/>
      <c r="Y43" s="8"/>
      <c r="Z43" s="8"/>
      <c r="AA43" s="8"/>
      <c r="AB43" s="8"/>
      <c r="AC43" s="8"/>
      <c r="AD43" s="8"/>
      <c r="AE43" s="8"/>
      <c r="AF43" s="8"/>
      <c r="AG43" s="8"/>
      <c r="AH43" s="8"/>
      <c r="AI43" s="8"/>
      <c r="AJ43" s="8"/>
      <c r="AK43" s="8"/>
      <c r="AL43" s="8"/>
      <c r="AM43" s="8"/>
      <c r="AQ43" s="8"/>
      <c r="AS43" s="8"/>
      <c r="AT43" s="8"/>
      <c r="AV43" s="8">
        <v>0.5</v>
      </c>
      <c r="AW43" s="9">
        <v>0</v>
      </c>
      <c r="AY43" s="9"/>
      <c r="AZ43" s="9"/>
      <c r="BA43" s="9"/>
      <c r="BB43" s="9"/>
      <c r="BC43" s="9"/>
      <c r="BD43" s="9"/>
      <c r="BE43" s="9"/>
      <c r="BF43" s="9"/>
      <c r="BG43" s="9"/>
      <c r="BH43" s="9"/>
      <c r="BI43" s="9"/>
      <c r="BJ43" s="9"/>
      <c r="BK43" s="9"/>
      <c r="BL43" s="9"/>
      <c r="BM43" s="9"/>
      <c r="BN43" s="9"/>
      <c r="BO43" s="9"/>
      <c r="BP43" s="9"/>
      <c r="BQ43" s="10">
        <v>0</v>
      </c>
      <c r="BR43" s="10">
        <v>0.5</v>
      </c>
    </row>
    <row r="44" spans="1:70" ht="18" customHeight="1" x14ac:dyDescent="0.3">
      <c r="A44" s="11">
        <f t="shared" si="2"/>
        <v>1983</v>
      </c>
      <c r="B44" s="13">
        <v>0.27600000000000002</v>
      </c>
      <c r="C44" s="13">
        <v>0.42399999999999999</v>
      </c>
      <c r="D44" s="13">
        <v>0.254</v>
      </c>
      <c r="E44" s="13">
        <v>1.0999999999999999E-2</v>
      </c>
      <c r="F44" s="13">
        <v>0</v>
      </c>
      <c r="G44" s="13">
        <f>1-B44-C44-D44-E44-F44</f>
        <v>3.4999999999999989E-2</v>
      </c>
      <c r="H44" s="13">
        <f>B44/($B44+$C44)</f>
        <v>0.39428571428571435</v>
      </c>
      <c r="I44" s="14">
        <f>C44/($B44+$C44)</f>
        <v>0.60571428571428576</v>
      </c>
      <c r="J44" s="8">
        <v>-3.0941595615101607E-2</v>
      </c>
      <c r="K44" s="8"/>
      <c r="L44" s="8"/>
      <c r="M44" s="8">
        <v>7.3509801023141655E-2</v>
      </c>
      <c r="N44" s="8"/>
      <c r="O44" s="8"/>
      <c r="P44" s="8">
        <v>-0.15845048044462096</v>
      </c>
      <c r="Q44" s="8">
        <v>-0.17313992829720845</v>
      </c>
      <c r="R44" s="8">
        <v>-0.13476871626939346</v>
      </c>
      <c r="S44" s="8">
        <v>-7.7627453549020897E-2</v>
      </c>
      <c r="U44" s="8">
        <v>-8.1673959393251852E-2</v>
      </c>
      <c r="V44" s="8">
        <v>-0.10004189185282125</v>
      </c>
      <c r="W44" s="8">
        <v>-6.0318788127611704E-2</v>
      </c>
      <c r="Y44" s="8"/>
      <c r="Z44" s="8">
        <v>-9.9897823077757783E-2</v>
      </c>
      <c r="AA44" s="8">
        <v>-0.11656164998733251</v>
      </c>
      <c r="AB44" s="8">
        <v>-7.7777629577689369E-2</v>
      </c>
      <c r="AC44" s="8"/>
      <c r="AD44" s="8"/>
      <c r="AE44" s="8">
        <v>-0.25803580286704342</v>
      </c>
      <c r="AF44" s="8">
        <v>-0.28129074347295907</v>
      </c>
      <c r="AG44" s="8">
        <v>-0.21924329138666804</v>
      </c>
      <c r="AH44" s="8">
        <v>-0.12198803046957318</v>
      </c>
      <c r="AI44" s="8"/>
      <c r="AJ44" s="8">
        <v>-0.33118525605243138</v>
      </c>
      <c r="AK44" s="8">
        <v>-0.34096103462966254</v>
      </c>
      <c r="AL44" s="8">
        <v>-0.29221227926061277</v>
      </c>
      <c r="AM44" s="8">
        <v>-0.27255849292214596</v>
      </c>
      <c r="AN44" s="8">
        <v>1.4508233446163803E-2</v>
      </c>
      <c r="AO44" s="10">
        <f>$AB44-AN44</f>
        <v>-9.2285863023853165E-2</v>
      </c>
      <c r="AP44" s="10">
        <f>$AB44+AN44</f>
        <v>-6.3269396131525574E-2</v>
      </c>
      <c r="AQ44" s="8">
        <f>AH44-AN44</f>
        <v>-0.13649626391573699</v>
      </c>
      <c r="AR44" s="10">
        <f>AH44+AN44</f>
        <v>-0.10747979702340937</v>
      </c>
      <c r="AS44" s="8">
        <f>AM44-AN44</f>
        <v>-0.28706672636830977</v>
      </c>
      <c r="AT44" s="8">
        <f>AM44+AN44</f>
        <v>-0.25805025947598215</v>
      </c>
      <c r="AV44" s="8">
        <v>0.5</v>
      </c>
      <c r="AW44" s="9">
        <v>0</v>
      </c>
      <c r="AY44" s="9"/>
      <c r="AZ44" s="9"/>
      <c r="BA44" s="9"/>
      <c r="BB44" s="9"/>
      <c r="BC44" s="9"/>
      <c r="BD44" s="9"/>
      <c r="BE44" s="9"/>
      <c r="BF44" s="9"/>
      <c r="BG44" s="9"/>
      <c r="BH44" s="9"/>
      <c r="BI44" s="9"/>
      <c r="BJ44" s="9"/>
      <c r="BK44" s="9"/>
      <c r="BL44" s="9"/>
      <c r="BM44" s="9"/>
      <c r="BN44" s="9"/>
      <c r="BO44" s="9"/>
      <c r="BP44" s="9"/>
      <c r="BQ44" s="10">
        <v>0</v>
      </c>
      <c r="BR44" s="10">
        <v>0.5</v>
      </c>
    </row>
    <row r="45" spans="1:70" ht="18" customHeight="1" x14ac:dyDescent="0.3">
      <c r="A45" s="11">
        <f t="shared" si="2"/>
        <v>1984</v>
      </c>
      <c r="B45" s="15"/>
      <c r="C45" s="15"/>
      <c r="D45" s="15"/>
      <c r="E45" s="15"/>
      <c r="F45" s="15"/>
      <c r="G45" s="15"/>
      <c r="H45" s="15"/>
      <c r="I45" s="15"/>
      <c r="J45" s="8"/>
      <c r="K45" s="8"/>
      <c r="L45" s="8"/>
      <c r="M45" s="8"/>
      <c r="N45" s="8"/>
      <c r="O45" s="8"/>
      <c r="P45" s="8"/>
      <c r="Q45" s="8"/>
      <c r="R45" s="8"/>
      <c r="S45" s="8"/>
      <c r="U45" s="8"/>
      <c r="V45" s="8"/>
      <c r="W45" s="8"/>
      <c r="Y45" s="8"/>
      <c r="Z45" s="8"/>
      <c r="AA45" s="8"/>
      <c r="AB45" s="8"/>
      <c r="AC45" s="8"/>
      <c r="AD45" s="8"/>
      <c r="AE45" s="8"/>
      <c r="AF45" s="8"/>
      <c r="AG45" s="8"/>
      <c r="AH45" s="8"/>
      <c r="AI45" s="8"/>
      <c r="AJ45" s="8"/>
      <c r="AK45" s="8"/>
      <c r="AL45" s="8"/>
      <c r="AM45" s="8"/>
      <c r="AQ45" s="8"/>
      <c r="AS45" s="8"/>
      <c r="AT45" s="8"/>
      <c r="AV45" s="8">
        <v>0.5</v>
      </c>
      <c r="AW45" s="9">
        <v>0</v>
      </c>
      <c r="AY45" s="9"/>
      <c r="AZ45" s="9"/>
      <c r="BA45" s="9"/>
      <c r="BB45" s="9"/>
      <c r="BC45" s="9"/>
      <c r="BD45" s="9"/>
      <c r="BE45" s="9"/>
      <c r="BF45" s="9"/>
      <c r="BG45" s="9"/>
      <c r="BH45" s="9"/>
      <c r="BI45" s="9"/>
      <c r="BJ45" s="9"/>
      <c r="BK45" s="9"/>
      <c r="BL45" s="9"/>
      <c r="BM45" s="9"/>
      <c r="BN45" s="9"/>
      <c r="BO45" s="9"/>
      <c r="BP45" s="9"/>
      <c r="BQ45" s="10">
        <v>0</v>
      </c>
      <c r="BR45" s="10">
        <v>0.5</v>
      </c>
    </row>
    <row r="46" spans="1:70" ht="18" customHeight="1" x14ac:dyDescent="0.3">
      <c r="A46" s="11">
        <f t="shared" si="2"/>
        <v>1985</v>
      </c>
      <c r="B46" s="12"/>
      <c r="C46" s="12"/>
      <c r="D46" s="12"/>
      <c r="E46" s="12"/>
      <c r="F46" s="12"/>
      <c r="G46" s="12"/>
      <c r="H46" s="12"/>
      <c r="I46" s="9"/>
      <c r="J46" s="8"/>
      <c r="K46" s="8"/>
      <c r="L46" s="8"/>
      <c r="M46" s="8"/>
      <c r="N46" s="8"/>
      <c r="O46" s="8"/>
      <c r="P46" s="8"/>
      <c r="Q46" s="8"/>
      <c r="R46" s="8"/>
      <c r="S46" s="8"/>
      <c r="U46" s="8"/>
      <c r="V46" s="8"/>
      <c r="W46" s="8"/>
      <c r="Y46" s="8"/>
      <c r="Z46" s="8"/>
      <c r="AA46" s="8"/>
      <c r="AB46" s="8"/>
      <c r="AC46" s="8"/>
      <c r="AD46" s="8"/>
      <c r="AE46" s="8"/>
      <c r="AF46" s="8"/>
      <c r="AG46" s="8"/>
      <c r="AH46" s="8"/>
      <c r="AI46" s="8"/>
      <c r="AJ46" s="8"/>
      <c r="AK46" s="8"/>
      <c r="AL46" s="8"/>
      <c r="AM46" s="8"/>
      <c r="AQ46" s="8"/>
      <c r="AS46" s="8"/>
      <c r="AT46" s="8"/>
      <c r="AV46" s="8">
        <v>0.5</v>
      </c>
      <c r="AW46" s="9">
        <v>0</v>
      </c>
      <c r="AY46" s="9"/>
      <c r="AZ46" s="9"/>
      <c r="BA46" s="9"/>
      <c r="BB46" s="9"/>
      <c r="BC46" s="9"/>
      <c r="BD46" s="9"/>
      <c r="BE46" s="9"/>
      <c r="BF46" s="9"/>
      <c r="BG46" s="9"/>
      <c r="BH46" s="9"/>
      <c r="BI46" s="9"/>
      <c r="BJ46" s="9"/>
      <c r="BK46" s="9"/>
      <c r="BL46" s="9"/>
      <c r="BM46" s="9"/>
      <c r="BN46" s="9"/>
      <c r="BO46" s="9"/>
      <c r="BP46" s="9"/>
      <c r="BQ46" s="10">
        <v>0</v>
      </c>
      <c r="BR46" s="10">
        <v>0.5</v>
      </c>
    </row>
    <row r="47" spans="1:70" ht="18" customHeight="1" x14ac:dyDescent="0.3">
      <c r="A47" s="11">
        <f t="shared" si="2"/>
        <v>1986</v>
      </c>
      <c r="B47" s="12"/>
      <c r="C47" s="12"/>
      <c r="D47" s="12"/>
      <c r="E47" s="12"/>
      <c r="F47" s="12"/>
      <c r="G47" s="12"/>
      <c r="H47" s="12"/>
      <c r="I47" s="9"/>
      <c r="J47" s="8"/>
      <c r="K47" s="8"/>
      <c r="L47" s="8"/>
      <c r="M47" s="8"/>
      <c r="N47" s="8"/>
      <c r="O47" s="8"/>
      <c r="P47" s="8"/>
      <c r="Q47" s="8"/>
      <c r="R47" s="8"/>
      <c r="S47" s="8"/>
      <c r="U47" s="8"/>
      <c r="V47" s="8"/>
      <c r="W47" s="8"/>
      <c r="Y47" s="8"/>
      <c r="Z47" s="8"/>
      <c r="AA47" s="8"/>
      <c r="AB47" s="8"/>
      <c r="AC47" s="8"/>
      <c r="AD47" s="8"/>
      <c r="AE47" s="8"/>
      <c r="AF47" s="8"/>
      <c r="AG47" s="8"/>
      <c r="AH47" s="8"/>
      <c r="AI47" s="8"/>
      <c r="AJ47" s="8"/>
      <c r="AK47" s="8"/>
      <c r="AL47" s="8"/>
      <c r="AM47" s="8"/>
      <c r="AQ47" s="8"/>
      <c r="AS47" s="8"/>
      <c r="AT47" s="8"/>
      <c r="AV47" s="8">
        <v>0.5</v>
      </c>
      <c r="AW47" s="9">
        <v>0</v>
      </c>
      <c r="AY47" s="9"/>
      <c r="AZ47" s="9"/>
      <c r="BA47" s="9"/>
      <c r="BB47" s="9"/>
      <c r="BC47" s="9"/>
      <c r="BD47" s="9"/>
      <c r="BE47" s="9"/>
      <c r="BF47" s="9"/>
      <c r="BG47" s="9"/>
      <c r="BH47" s="9"/>
      <c r="BI47" s="9"/>
      <c r="BJ47" s="9"/>
      <c r="BK47" s="9"/>
      <c r="BL47" s="9"/>
      <c r="BM47" s="9"/>
      <c r="BN47" s="9"/>
      <c r="BO47" s="9"/>
      <c r="BP47" s="9"/>
      <c r="BQ47" s="10">
        <v>0</v>
      </c>
      <c r="BR47" s="10">
        <v>0.5</v>
      </c>
    </row>
    <row r="48" spans="1:70" ht="18" customHeight="1" x14ac:dyDescent="0.3">
      <c r="A48" s="11">
        <f t="shared" si="2"/>
        <v>1987</v>
      </c>
      <c r="B48" s="13">
        <v>0.308</v>
      </c>
      <c r="C48" s="13">
        <v>0.42199999999999999</v>
      </c>
      <c r="D48" s="13">
        <v>0.22600000000000001</v>
      </c>
      <c r="E48" s="13">
        <v>1.2999999999999999E-2</v>
      </c>
      <c r="F48" s="13">
        <v>0</v>
      </c>
      <c r="G48" s="13">
        <f>1-B48-C48-D48-E48-F48</f>
        <v>3.0999999999999958E-2</v>
      </c>
      <c r="H48" s="13">
        <f>B48/($B48+$C48)</f>
        <v>0.42191780821917807</v>
      </c>
      <c r="I48" s="14">
        <f>C48/($B48+$C48)</f>
        <v>0.57808219178082187</v>
      </c>
      <c r="J48" s="8">
        <v>-3.2583956642887386E-2</v>
      </c>
      <c r="K48" s="8"/>
      <c r="L48" s="8"/>
      <c r="M48" s="8">
        <v>0.10150842984257144</v>
      </c>
      <c r="N48" s="8"/>
      <c r="O48" s="8"/>
      <c r="P48" s="8">
        <v>-0.15331482591832798</v>
      </c>
      <c r="Q48" s="8">
        <v>-0.16659448784693451</v>
      </c>
      <c r="R48" s="8">
        <v>-5.7867876527256584E-2</v>
      </c>
      <c r="S48" s="8">
        <v>-2.5684525400377758E-2</v>
      </c>
      <c r="U48" s="8">
        <v>-4.6267797452391089E-2</v>
      </c>
      <c r="V48" s="8">
        <v>-6.5818640483139859E-2</v>
      </c>
      <c r="W48" s="8">
        <v>5.9840204089783543E-2</v>
      </c>
      <c r="Y48" s="8"/>
      <c r="Z48" s="8">
        <v>-8.5927296206867801E-2</v>
      </c>
      <c r="AA48" s="8">
        <v>-0.10202937992356151</v>
      </c>
      <c r="AB48" s="8">
        <v>1.3226379805690955E-2</v>
      </c>
      <c r="AC48" s="8"/>
      <c r="AD48" s="8"/>
      <c r="AE48" s="8">
        <v>-0.29240472907205606</v>
      </c>
      <c r="AF48" s="8">
        <v>-0.31263356690690591</v>
      </c>
      <c r="AG48" s="8">
        <v>-0.26558084330996246</v>
      </c>
      <c r="AH48" s="8">
        <v>-0.13978767869140871</v>
      </c>
      <c r="AI48" s="8"/>
      <c r="AJ48" s="8">
        <v>-0.36719351734561656</v>
      </c>
      <c r="AK48" s="8">
        <v>-0.35289429226866081</v>
      </c>
      <c r="AL48" s="8">
        <v>-0.31794998108689909</v>
      </c>
      <c r="AM48" s="8">
        <v>-0.24778571212921649</v>
      </c>
      <c r="AN48" s="8">
        <v>2.1849173626674427E-2</v>
      </c>
      <c r="AO48" s="10">
        <f>$AB48-AN48</f>
        <v>-8.6227938209834723E-3</v>
      </c>
      <c r="AP48" s="10">
        <f>$AB48+AN48</f>
        <v>3.5075553432365382E-2</v>
      </c>
      <c r="AQ48" s="8">
        <f>AH48-AN48</f>
        <v>-0.16163685231808314</v>
      </c>
      <c r="AR48" s="10">
        <f>AH48+AN48</f>
        <v>-0.11793850506473427</v>
      </c>
      <c r="AS48" s="8">
        <f>AM48-AN48</f>
        <v>-0.2696348857558909</v>
      </c>
      <c r="AT48" s="8">
        <f>AM48+AN48</f>
        <v>-0.22593653850254206</v>
      </c>
      <c r="AV48" s="8">
        <v>0.5</v>
      </c>
      <c r="AW48" s="9">
        <v>0</v>
      </c>
      <c r="AY48" s="9"/>
      <c r="AZ48" s="9"/>
      <c r="BA48" s="9"/>
      <c r="BB48" s="9"/>
      <c r="BC48" s="9"/>
      <c r="BD48" s="9"/>
      <c r="BE48" s="9"/>
      <c r="BF48" s="9"/>
      <c r="BG48" s="9"/>
      <c r="BH48" s="9"/>
      <c r="BI48" s="9"/>
      <c r="BJ48" s="9"/>
      <c r="BK48" s="9"/>
      <c r="BL48" s="9"/>
      <c r="BM48" s="9"/>
      <c r="BN48" s="9"/>
      <c r="BO48" s="9"/>
      <c r="BP48" s="9"/>
      <c r="BQ48" s="10">
        <v>0</v>
      </c>
      <c r="BR48" s="10">
        <v>0.5</v>
      </c>
    </row>
    <row r="49" spans="1:70" ht="18" customHeight="1" x14ac:dyDescent="0.3">
      <c r="A49" s="11">
        <f t="shared" si="2"/>
        <v>1988</v>
      </c>
      <c r="B49" s="12"/>
      <c r="C49" s="12"/>
      <c r="D49" s="12"/>
      <c r="E49" s="12"/>
      <c r="F49" s="12"/>
      <c r="G49" s="12"/>
      <c r="H49" s="12"/>
      <c r="I49" s="9"/>
      <c r="J49" s="8"/>
      <c r="K49" s="8"/>
      <c r="L49" s="8"/>
      <c r="M49" s="8"/>
      <c r="N49" s="8"/>
      <c r="O49" s="8"/>
      <c r="P49" s="8"/>
      <c r="Q49" s="8"/>
      <c r="R49" s="8"/>
      <c r="S49" s="8"/>
      <c r="U49" s="8"/>
      <c r="V49" s="8"/>
      <c r="W49" s="8"/>
      <c r="Y49" s="8"/>
      <c r="Z49" s="8"/>
      <c r="AA49" s="8"/>
      <c r="AB49" s="8"/>
      <c r="AC49" s="8"/>
      <c r="AD49" s="8"/>
      <c r="AE49" s="8"/>
      <c r="AF49" s="8"/>
      <c r="AG49" s="8"/>
      <c r="AH49" s="8"/>
      <c r="AI49" s="8"/>
      <c r="AJ49" s="8"/>
      <c r="AK49" s="8"/>
      <c r="AL49" s="8"/>
      <c r="AM49" s="8"/>
      <c r="AQ49" s="8"/>
      <c r="AS49" s="8"/>
      <c r="AT49" s="8"/>
      <c r="AV49" s="8">
        <v>0.5</v>
      </c>
      <c r="AW49" s="9">
        <v>0</v>
      </c>
      <c r="AY49" s="9"/>
      <c r="AZ49" s="9"/>
      <c r="BA49" s="9"/>
      <c r="BB49" s="9"/>
      <c r="BC49" s="9"/>
      <c r="BD49" s="9"/>
      <c r="BE49" s="9"/>
      <c r="BF49" s="9"/>
      <c r="BG49" s="9"/>
      <c r="BH49" s="9"/>
      <c r="BI49" s="9"/>
      <c r="BJ49" s="9"/>
      <c r="BK49" s="9"/>
      <c r="BL49" s="9"/>
      <c r="BM49" s="9"/>
      <c r="BN49" s="9"/>
      <c r="BO49" s="9"/>
      <c r="BP49" s="9"/>
      <c r="BQ49" s="10">
        <v>0</v>
      </c>
      <c r="BR49" s="10">
        <v>0.5</v>
      </c>
    </row>
    <row r="50" spans="1:70" ht="18" customHeight="1" x14ac:dyDescent="0.3">
      <c r="A50" s="11">
        <f t="shared" si="2"/>
        <v>1989</v>
      </c>
      <c r="B50" s="12"/>
      <c r="C50" s="12"/>
      <c r="D50" s="12"/>
      <c r="E50" s="12"/>
      <c r="F50" s="12"/>
      <c r="G50" s="12"/>
      <c r="H50" s="12"/>
      <c r="I50" s="9"/>
      <c r="J50" s="8"/>
      <c r="K50" s="8"/>
      <c r="L50" s="8"/>
      <c r="M50" s="8"/>
      <c r="N50" s="8"/>
      <c r="O50" s="8"/>
      <c r="P50" s="8"/>
      <c r="Q50" s="8"/>
      <c r="R50" s="8"/>
      <c r="S50" s="8"/>
      <c r="U50" s="8"/>
      <c r="V50" s="8"/>
      <c r="W50" s="8"/>
      <c r="Y50" s="8"/>
      <c r="Z50" s="8"/>
      <c r="AA50" s="8"/>
      <c r="AB50" s="8"/>
      <c r="AC50" s="8"/>
      <c r="AD50" s="8"/>
      <c r="AE50" s="8"/>
      <c r="AF50" s="8"/>
      <c r="AG50" s="8"/>
      <c r="AH50" s="8"/>
      <c r="AI50" s="8"/>
      <c r="AJ50" s="8"/>
      <c r="AK50" s="8"/>
      <c r="AL50" s="8"/>
      <c r="AM50" s="8"/>
      <c r="AQ50" s="8"/>
      <c r="AS50" s="8"/>
      <c r="AT50" s="8"/>
      <c r="AV50" s="8">
        <v>0.5</v>
      </c>
      <c r="AW50" s="9">
        <v>0</v>
      </c>
      <c r="AY50" s="9"/>
      <c r="AZ50" s="9"/>
      <c r="BA50" s="9"/>
      <c r="BB50" s="9"/>
      <c r="BC50" s="9"/>
      <c r="BD50" s="9"/>
      <c r="BE50" s="9"/>
      <c r="BF50" s="9"/>
      <c r="BG50" s="9"/>
      <c r="BH50" s="9"/>
      <c r="BI50" s="9"/>
      <c r="BJ50" s="9"/>
      <c r="BK50" s="9"/>
      <c r="BL50" s="9"/>
      <c r="BM50" s="9"/>
      <c r="BN50" s="9"/>
      <c r="BO50" s="9"/>
      <c r="BP50" s="9"/>
      <c r="BQ50" s="10">
        <v>0</v>
      </c>
      <c r="BR50" s="10">
        <v>0.5</v>
      </c>
    </row>
    <row r="51" spans="1:70" ht="18" customHeight="1" x14ac:dyDescent="0.3">
      <c r="A51" s="11">
        <f t="shared" si="2"/>
        <v>1990</v>
      </c>
      <c r="B51" s="12"/>
      <c r="C51" s="12"/>
      <c r="D51" s="12"/>
      <c r="E51" s="12"/>
      <c r="F51" s="12"/>
      <c r="G51" s="12"/>
      <c r="H51" s="12"/>
      <c r="I51" s="9"/>
      <c r="J51" s="8"/>
      <c r="K51" s="8"/>
      <c r="L51" s="8"/>
      <c r="M51" s="8"/>
      <c r="N51" s="8"/>
      <c r="O51" s="8"/>
      <c r="P51" s="8"/>
      <c r="Q51" s="8"/>
      <c r="R51" s="8"/>
      <c r="S51" s="8"/>
      <c r="U51" s="8"/>
      <c r="V51" s="8"/>
      <c r="W51" s="8"/>
      <c r="Y51" s="8"/>
      <c r="Z51" s="8"/>
      <c r="AA51" s="8"/>
      <c r="AB51" s="8"/>
      <c r="AC51" s="8"/>
      <c r="AD51" s="8"/>
      <c r="AE51" s="8"/>
      <c r="AF51" s="8"/>
      <c r="AG51" s="8"/>
      <c r="AH51" s="8"/>
      <c r="AI51" s="8"/>
      <c r="AJ51" s="8"/>
      <c r="AK51" s="8"/>
      <c r="AL51" s="8"/>
      <c r="AM51" s="8"/>
      <c r="AQ51" s="8"/>
      <c r="AS51" s="8"/>
      <c r="AT51" s="8"/>
      <c r="AV51" s="8">
        <v>0.5</v>
      </c>
      <c r="AW51" s="9">
        <v>0</v>
      </c>
      <c r="AY51" s="9"/>
      <c r="AZ51" s="9"/>
      <c r="BA51" s="9"/>
      <c r="BB51" s="9"/>
      <c r="BC51" s="9"/>
      <c r="BD51" s="9"/>
      <c r="BE51" s="9"/>
      <c r="BF51" s="9"/>
      <c r="BG51" s="9"/>
      <c r="BH51" s="9"/>
      <c r="BI51" s="9"/>
      <c r="BJ51" s="9"/>
      <c r="BK51" s="9"/>
      <c r="BL51" s="9"/>
      <c r="BM51" s="9"/>
      <c r="BN51" s="9"/>
      <c r="BO51" s="9"/>
      <c r="BP51" s="9"/>
      <c r="BQ51" s="10">
        <v>0</v>
      </c>
      <c r="BR51" s="10">
        <v>0.5</v>
      </c>
    </row>
    <row r="52" spans="1:70" ht="18" customHeight="1" x14ac:dyDescent="0.3">
      <c r="A52" s="11">
        <f t="shared" si="2"/>
        <v>1991</v>
      </c>
      <c r="B52" s="12"/>
      <c r="C52" s="12"/>
      <c r="D52" s="12"/>
      <c r="E52" s="12"/>
      <c r="F52" s="12"/>
      <c r="G52" s="12"/>
      <c r="H52" s="12"/>
      <c r="I52" s="9"/>
      <c r="J52" s="8"/>
      <c r="K52" s="8"/>
      <c r="L52" s="8"/>
      <c r="M52" s="8"/>
      <c r="N52" s="8"/>
      <c r="O52" s="8"/>
      <c r="P52" s="8"/>
      <c r="Q52" s="8"/>
      <c r="R52" s="8"/>
      <c r="S52" s="8"/>
      <c r="U52" s="8"/>
      <c r="V52" s="8"/>
      <c r="W52" s="8"/>
      <c r="Y52" s="8"/>
      <c r="Z52" s="8"/>
      <c r="AA52" s="8"/>
      <c r="AB52" s="8"/>
      <c r="AC52" s="8"/>
      <c r="AD52" s="8"/>
      <c r="AE52" s="8"/>
      <c r="AF52" s="8"/>
      <c r="AG52" s="8"/>
      <c r="AH52" s="8"/>
      <c r="AI52" s="8"/>
      <c r="AJ52" s="8"/>
      <c r="AK52" s="8"/>
      <c r="AL52" s="8"/>
      <c r="AM52" s="8"/>
      <c r="AQ52" s="8"/>
      <c r="AS52" s="8"/>
      <c r="AT52" s="8"/>
      <c r="AV52" s="8">
        <v>0.5</v>
      </c>
      <c r="AW52" s="9">
        <v>0</v>
      </c>
      <c r="AY52" s="9"/>
      <c r="AZ52" s="9"/>
      <c r="BA52" s="9"/>
      <c r="BB52" s="9"/>
      <c r="BC52" s="9"/>
      <c r="BD52" s="9"/>
      <c r="BE52" s="9"/>
      <c r="BF52" s="9"/>
      <c r="BG52" s="9"/>
      <c r="BH52" s="9"/>
      <c r="BI52" s="9"/>
      <c r="BJ52" s="9"/>
      <c r="BK52" s="9"/>
      <c r="BL52" s="9"/>
      <c r="BM52" s="9"/>
      <c r="BN52" s="9"/>
      <c r="BO52" s="9"/>
      <c r="BP52" s="9"/>
      <c r="BQ52" s="10">
        <v>0</v>
      </c>
      <c r="BR52" s="10">
        <v>0.5</v>
      </c>
    </row>
    <row r="53" spans="1:70" ht="18" customHeight="1" x14ac:dyDescent="0.3">
      <c r="A53" s="11">
        <f t="shared" si="2"/>
        <v>1992</v>
      </c>
      <c r="B53" s="13">
        <v>0.34399999999999997</v>
      </c>
      <c r="C53" s="13">
        <v>0.41899999999999998</v>
      </c>
      <c r="D53" s="13">
        <v>0.17799999999999999</v>
      </c>
      <c r="E53" s="13">
        <v>1.9E-2</v>
      </c>
      <c r="F53" s="13">
        <v>0</v>
      </c>
      <c r="G53" s="13">
        <f>1-B53-C53-D53-E53-F53</f>
        <v>4.0000000000000049E-2</v>
      </c>
      <c r="H53" s="13">
        <f>B53/($B53+$C53)</f>
        <v>0.45085190039318485</v>
      </c>
      <c r="I53" s="14">
        <f>C53/($B53+$C53)</f>
        <v>0.54914809960681521</v>
      </c>
      <c r="J53" s="8">
        <v>-4.0069606822605228E-2</v>
      </c>
      <c r="K53" s="8"/>
      <c r="L53" s="8"/>
      <c r="M53" s="8">
        <v>5.5734605984127855E-2</v>
      </c>
      <c r="N53" s="8"/>
      <c r="O53" s="8"/>
      <c r="P53" s="8">
        <v>-0.16147735853996176</v>
      </c>
      <c r="Q53" s="8">
        <v>-0.17403725002074569</v>
      </c>
      <c r="R53" s="8">
        <v>-7.2259248333121542E-2</v>
      </c>
      <c r="S53" s="8">
        <v>-4.1144803902451489E-2</v>
      </c>
      <c r="U53" s="8">
        <v>-6.0322372943185848E-2</v>
      </c>
      <c r="V53" s="8">
        <v>-7.1651811840643592E-2</v>
      </c>
      <c r="W53" s="8">
        <v>4.2020514026240414E-2</v>
      </c>
      <c r="Y53" s="8"/>
      <c r="Z53" s="8">
        <v>-7.8612176515548346E-2</v>
      </c>
      <c r="AA53" s="8">
        <v>-8.9683275187595654E-2</v>
      </c>
      <c r="AB53" s="8">
        <v>2.0071415425251121E-2</v>
      </c>
      <c r="AC53" s="8"/>
      <c r="AD53" s="8"/>
      <c r="AE53" s="8">
        <v>-0.2599242868489417</v>
      </c>
      <c r="AF53" s="8">
        <v>-0.27690980980105578</v>
      </c>
      <c r="AG53" s="8">
        <v>-0.21938608425570832</v>
      </c>
      <c r="AH53" s="8">
        <v>-0.10433643257372154</v>
      </c>
      <c r="AI53" s="8"/>
      <c r="AJ53" s="8">
        <v>-0.31707498082794505</v>
      </c>
      <c r="AK53" s="8">
        <v>-0.32737923806210428</v>
      </c>
      <c r="AL53" s="8">
        <v>-0.27603478837650802</v>
      </c>
      <c r="AM53" s="8">
        <v>-0.20868450127872396</v>
      </c>
      <c r="AN53" s="8">
        <v>1.9368072083937208E-2</v>
      </c>
      <c r="AO53" s="10">
        <f>$AB53-AN53</f>
        <v>7.0334334131391327E-4</v>
      </c>
      <c r="AP53" s="10">
        <f>$AB53+AN53</f>
        <v>3.9439487509188326E-2</v>
      </c>
      <c r="AQ53" s="8">
        <f>AH53-AN53</f>
        <v>-0.12370450465765874</v>
      </c>
      <c r="AR53" s="10">
        <f>AH53+AN53</f>
        <v>-8.4968360489784331E-2</v>
      </c>
      <c r="AS53" s="8">
        <f>AM53-AN53</f>
        <v>-0.22805257336266116</v>
      </c>
      <c r="AT53" s="8">
        <f>AM53+AN53</f>
        <v>-0.18931642919478675</v>
      </c>
      <c r="AV53" s="8">
        <v>0.5</v>
      </c>
      <c r="AW53" s="9">
        <v>0</v>
      </c>
      <c r="AY53" s="9"/>
      <c r="AZ53" s="9"/>
      <c r="BA53" s="9"/>
      <c r="BB53" s="9"/>
      <c r="BC53" s="9"/>
      <c r="BD53" s="9"/>
      <c r="BE53" s="9"/>
      <c r="BF53" s="9"/>
      <c r="BG53" s="9"/>
      <c r="BH53" s="9"/>
      <c r="BI53" s="9"/>
      <c r="BJ53" s="9"/>
      <c r="BK53" s="9"/>
      <c r="BL53" s="9"/>
      <c r="BM53" s="9"/>
      <c r="BN53" s="9"/>
      <c r="BO53" s="9"/>
      <c r="BP53" s="9"/>
      <c r="BQ53" s="10">
        <v>0</v>
      </c>
      <c r="BR53" s="10">
        <v>0.5</v>
      </c>
    </row>
    <row r="54" spans="1:70" ht="18" customHeight="1" x14ac:dyDescent="0.3">
      <c r="A54" s="11">
        <f t="shared" si="2"/>
        <v>1993</v>
      </c>
      <c r="B54" s="12"/>
      <c r="C54" s="12"/>
      <c r="D54" s="12"/>
      <c r="E54" s="12"/>
      <c r="F54" s="12"/>
      <c r="G54" s="12"/>
      <c r="H54" s="12"/>
      <c r="I54" s="9"/>
      <c r="J54" s="8"/>
      <c r="K54" s="8"/>
      <c r="L54" s="8"/>
      <c r="M54" s="8"/>
      <c r="N54" s="8"/>
      <c r="O54" s="8"/>
      <c r="P54" s="8"/>
      <c r="Q54" s="8"/>
      <c r="R54" s="8"/>
      <c r="S54" s="8"/>
      <c r="U54" s="8"/>
      <c r="V54" s="8"/>
      <c r="W54" s="8"/>
      <c r="Y54" s="8"/>
      <c r="Z54" s="8"/>
      <c r="AA54" s="8"/>
      <c r="AB54" s="8"/>
      <c r="AC54" s="8"/>
      <c r="AD54" s="8"/>
      <c r="AE54" s="8"/>
      <c r="AF54" s="8"/>
      <c r="AG54" s="8"/>
      <c r="AH54" s="8"/>
      <c r="AI54" s="8"/>
      <c r="AJ54" s="8"/>
      <c r="AK54" s="8"/>
      <c r="AL54" s="8"/>
      <c r="AM54" s="8"/>
      <c r="AQ54" s="8"/>
      <c r="AS54" s="8"/>
      <c r="AT54" s="8"/>
      <c r="AV54" s="8">
        <v>0.5</v>
      </c>
      <c r="AW54" s="9">
        <v>0</v>
      </c>
      <c r="AY54" s="9"/>
      <c r="AZ54" s="9"/>
      <c r="BA54" s="9"/>
      <c r="BB54" s="9"/>
      <c r="BC54" s="9"/>
      <c r="BD54" s="9"/>
      <c r="BE54" s="9"/>
      <c r="BF54" s="9"/>
      <c r="BG54" s="9"/>
      <c r="BH54" s="9"/>
      <c r="BI54" s="9"/>
      <c r="BJ54" s="9"/>
      <c r="BK54" s="9"/>
      <c r="BL54" s="9"/>
      <c r="BM54" s="9"/>
      <c r="BN54" s="9"/>
      <c r="BO54" s="9"/>
      <c r="BP54" s="9"/>
      <c r="BQ54" s="10">
        <v>0</v>
      </c>
      <c r="BR54" s="10">
        <v>0.5</v>
      </c>
    </row>
    <row r="55" spans="1:70" ht="18" customHeight="1" x14ac:dyDescent="0.3">
      <c r="A55" s="11">
        <f t="shared" si="2"/>
        <v>1994</v>
      </c>
      <c r="B55" s="12"/>
      <c r="C55" s="12"/>
      <c r="D55" s="12"/>
      <c r="E55" s="12"/>
      <c r="F55" s="12"/>
      <c r="G55" s="12"/>
      <c r="H55" s="12"/>
      <c r="I55" s="9"/>
      <c r="J55" s="8"/>
      <c r="K55" s="8"/>
      <c r="L55" s="8"/>
      <c r="M55" s="8"/>
      <c r="N55" s="8"/>
      <c r="O55" s="8"/>
      <c r="P55" s="8"/>
      <c r="Q55" s="8"/>
      <c r="R55" s="8"/>
      <c r="S55" s="8"/>
      <c r="U55" s="8"/>
      <c r="V55" s="8"/>
      <c r="W55" s="8"/>
      <c r="Y55" s="8"/>
      <c r="Z55" s="8"/>
      <c r="AA55" s="8"/>
      <c r="AB55" s="8"/>
      <c r="AC55" s="8"/>
      <c r="AD55" s="8"/>
      <c r="AE55" s="8"/>
      <c r="AF55" s="8"/>
      <c r="AG55" s="8"/>
      <c r="AH55" s="8"/>
      <c r="AI55" s="8"/>
      <c r="AJ55" s="8"/>
      <c r="AK55" s="8"/>
      <c r="AL55" s="8"/>
      <c r="AM55" s="8"/>
      <c r="AQ55" s="8"/>
      <c r="AS55" s="8"/>
      <c r="AT55" s="8"/>
      <c r="AV55" s="8">
        <v>0.5</v>
      </c>
      <c r="AW55" s="9">
        <v>0</v>
      </c>
      <c r="AY55" s="9"/>
      <c r="AZ55" s="9"/>
      <c r="BA55" s="9"/>
      <c r="BB55" s="9"/>
      <c r="BC55" s="9"/>
      <c r="BD55" s="9"/>
      <c r="BE55" s="9"/>
      <c r="BF55" s="9"/>
      <c r="BG55" s="9"/>
      <c r="BH55" s="9"/>
      <c r="BI55" s="9"/>
      <c r="BJ55" s="9"/>
      <c r="BK55" s="9"/>
      <c r="BL55" s="9"/>
      <c r="BM55" s="9"/>
      <c r="BN55" s="9"/>
      <c r="BO55" s="9"/>
      <c r="BP55" s="9"/>
      <c r="BQ55" s="10">
        <v>0</v>
      </c>
      <c r="BR55" s="10">
        <v>0.5</v>
      </c>
    </row>
    <row r="56" spans="1:70" ht="18" customHeight="1" x14ac:dyDescent="0.3">
      <c r="A56" s="11">
        <f t="shared" si="2"/>
        <v>1995</v>
      </c>
      <c r="B56" s="12"/>
      <c r="C56" s="12"/>
      <c r="D56" s="12"/>
      <c r="E56" s="12"/>
      <c r="F56" s="12"/>
      <c r="G56" s="12"/>
      <c r="H56" s="12"/>
      <c r="I56" s="9"/>
      <c r="J56" s="8"/>
      <c r="K56" s="8"/>
      <c r="L56" s="8"/>
      <c r="M56" s="8"/>
      <c r="N56" s="8"/>
      <c r="O56" s="8"/>
      <c r="P56" s="8"/>
      <c r="Q56" s="8"/>
      <c r="R56" s="8"/>
      <c r="S56" s="8"/>
      <c r="U56" s="8"/>
      <c r="V56" s="8"/>
      <c r="W56" s="8"/>
      <c r="Y56" s="8"/>
      <c r="Z56" s="8"/>
      <c r="AA56" s="8"/>
      <c r="AB56" s="8"/>
      <c r="AC56" s="8"/>
      <c r="AD56" s="8"/>
      <c r="AE56" s="8"/>
      <c r="AF56" s="8"/>
      <c r="AG56" s="8"/>
      <c r="AH56" s="8"/>
      <c r="AI56" s="8"/>
      <c r="AJ56" s="8"/>
      <c r="AK56" s="8"/>
      <c r="AL56" s="8"/>
      <c r="AM56" s="8"/>
      <c r="AQ56" s="8"/>
      <c r="AS56" s="8"/>
      <c r="AT56" s="8"/>
      <c r="AV56" s="8">
        <v>0.5</v>
      </c>
      <c r="AW56" s="9">
        <v>0</v>
      </c>
      <c r="AY56" s="9"/>
      <c r="AZ56" s="9"/>
      <c r="BA56" s="9"/>
      <c r="BB56" s="9"/>
      <c r="BC56" s="9"/>
      <c r="BD56" s="9"/>
      <c r="BE56" s="9"/>
      <c r="BF56" s="9"/>
      <c r="BG56" s="9"/>
      <c r="BH56" s="9"/>
      <c r="BI56" s="9"/>
      <c r="BJ56" s="9"/>
      <c r="BK56" s="9"/>
      <c r="BL56" s="9"/>
      <c r="BM56" s="9"/>
      <c r="BN56" s="9"/>
      <c r="BO56" s="9"/>
      <c r="BP56" s="9"/>
      <c r="BQ56" s="10">
        <v>0</v>
      </c>
      <c r="BR56" s="10">
        <v>0.5</v>
      </c>
    </row>
    <row r="57" spans="1:70" ht="18" customHeight="1" x14ac:dyDescent="0.3">
      <c r="A57" s="11">
        <f t="shared" si="2"/>
        <v>1996</v>
      </c>
      <c r="B57" s="12"/>
      <c r="C57" s="12"/>
      <c r="D57" s="12"/>
      <c r="E57" s="12"/>
      <c r="F57" s="12"/>
      <c r="G57" s="12"/>
      <c r="H57" s="12"/>
      <c r="I57" s="9"/>
      <c r="J57" s="8"/>
      <c r="K57" s="8"/>
      <c r="L57" s="8"/>
      <c r="M57" s="8"/>
      <c r="N57" s="8"/>
      <c r="O57" s="8"/>
      <c r="P57" s="8"/>
      <c r="Q57" s="8"/>
      <c r="R57" s="8"/>
      <c r="S57" s="8"/>
      <c r="U57" s="8"/>
      <c r="V57" s="8"/>
      <c r="W57" s="8"/>
      <c r="Y57" s="8"/>
      <c r="Z57" s="8"/>
      <c r="AA57" s="8"/>
      <c r="AB57" s="8"/>
      <c r="AC57" s="8"/>
      <c r="AD57" s="8"/>
      <c r="AE57" s="8"/>
      <c r="AF57" s="8"/>
      <c r="AG57" s="8"/>
      <c r="AH57" s="8"/>
      <c r="AI57" s="8"/>
      <c r="AJ57" s="8"/>
      <c r="AK57" s="8"/>
      <c r="AL57" s="8"/>
      <c r="AM57" s="8"/>
      <c r="AQ57" s="8"/>
      <c r="AS57" s="8"/>
      <c r="AT57" s="8"/>
      <c r="AV57" s="8">
        <v>0.5</v>
      </c>
      <c r="AW57" s="9">
        <v>0</v>
      </c>
      <c r="AY57" s="9"/>
      <c r="AZ57" s="9"/>
      <c r="BA57" s="9"/>
      <c r="BB57" s="9"/>
      <c r="BC57" s="9"/>
      <c r="BD57" s="9"/>
      <c r="BE57" s="9"/>
      <c r="BF57" s="9"/>
      <c r="BG57" s="9"/>
      <c r="BH57" s="9"/>
      <c r="BI57" s="9"/>
      <c r="BJ57" s="9"/>
      <c r="BK57" s="9"/>
      <c r="BL57" s="9"/>
      <c r="BM57" s="9"/>
      <c r="BN57" s="9"/>
      <c r="BO57" s="9"/>
      <c r="BP57" s="9"/>
      <c r="BQ57" s="10">
        <v>0</v>
      </c>
      <c r="BR57" s="10">
        <v>0.5</v>
      </c>
    </row>
    <row r="58" spans="1:70" ht="18" customHeight="1" x14ac:dyDescent="0.3">
      <c r="A58" s="11">
        <f t="shared" si="2"/>
        <v>1997</v>
      </c>
      <c r="B58" s="13">
        <v>0.432</v>
      </c>
      <c r="C58" s="13">
        <v>0.307</v>
      </c>
      <c r="D58" s="13">
        <v>0.16800000000000001</v>
      </c>
      <c r="E58" s="13">
        <v>0.02</v>
      </c>
      <c r="F58" s="13">
        <v>3.0000000000000001E-3</v>
      </c>
      <c r="G58" s="13">
        <f>1-B58-C58-D58-E58-F58</f>
        <v>7.0000000000000048E-2</v>
      </c>
      <c r="H58" s="13">
        <f>B58/($B58+$C58)</f>
        <v>0.58457374830852504</v>
      </c>
      <c r="I58" s="14">
        <f>C58/($B58+$C58)</f>
        <v>0.41542625169147496</v>
      </c>
      <c r="J58" s="8">
        <v>-3.2485241837823031E-2</v>
      </c>
      <c r="K58" s="8"/>
      <c r="L58" s="8"/>
      <c r="M58" s="8">
        <v>0.11909385894910682</v>
      </c>
      <c r="N58" s="8"/>
      <c r="O58" s="8"/>
      <c r="P58" s="8">
        <v>-0.10271699389794763</v>
      </c>
      <c r="Q58" s="8">
        <v>-0.1267134194627576</v>
      </c>
      <c r="R58" s="8">
        <v>-6.4229360743714797E-2</v>
      </c>
      <c r="S58" s="8">
        <v>-1.7536214102735648E-2</v>
      </c>
      <c r="U58" s="8">
        <v>-2.9113419329654687E-2</v>
      </c>
      <c r="V58" s="8">
        <v>-5.948050529156295E-2</v>
      </c>
      <c r="W58" s="8">
        <v>9.3603093956503639E-3</v>
      </c>
      <c r="Y58" s="8"/>
      <c r="Z58" s="8">
        <v>-2.4493541625568424E-2</v>
      </c>
      <c r="AA58" s="8">
        <v>-5.317326813706473E-2</v>
      </c>
      <c r="AB58" s="8">
        <v>1.1634987214227219E-2</v>
      </c>
      <c r="AC58" s="8"/>
      <c r="AD58" s="8"/>
      <c r="AE58" s="8">
        <v>-0.21361257982485082</v>
      </c>
      <c r="AF58" s="8">
        <v>-0.2419685802509205</v>
      </c>
      <c r="AG58" s="8">
        <v>-0.21729761700357492</v>
      </c>
      <c r="AH58" s="8">
        <v>-0.15249411283746053</v>
      </c>
      <c r="AI58" s="8"/>
      <c r="AJ58" s="8">
        <v>-0.24587347223686168</v>
      </c>
      <c r="AK58" s="8">
        <v>-0.24657668353430895</v>
      </c>
      <c r="AL58" s="8">
        <v>-0.2005983922564995</v>
      </c>
      <c r="AM58" s="24">
        <v>-0.18896445882517518</v>
      </c>
      <c r="AN58" s="8">
        <v>2.0794891396560992E-2</v>
      </c>
      <c r="AO58" s="10">
        <f>$AB58-AN58</f>
        <v>-9.159904182333773E-3</v>
      </c>
      <c r="AP58" s="10">
        <f>$AB58+AN58</f>
        <v>3.2429878610788207E-2</v>
      </c>
      <c r="AQ58" s="8">
        <f>AH58-AN58</f>
        <v>-0.17328900423402152</v>
      </c>
      <c r="AR58" s="10">
        <f>AH58+AN58</f>
        <v>-0.13169922144089954</v>
      </c>
      <c r="AS58" s="8">
        <f>AM58-AN58</f>
        <v>-0.20975935022173617</v>
      </c>
      <c r="AT58" s="8">
        <f>AM58+AN58</f>
        <v>-0.16816956742861419</v>
      </c>
      <c r="AV58" s="8">
        <v>0.5</v>
      </c>
      <c r="AW58" s="9">
        <v>0</v>
      </c>
      <c r="AY58" s="9"/>
      <c r="AZ58" s="9"/>
      <c r="BA58" s="9"/>
      <c r="BB58" s="9"/>
      <c r="BC58" s="9"/>
      <c r="BD58" s="9"/>
      <c r="BE58" s="9"/>
      <c r="BF58" s="9"/>
      <c r="BG58" s="9"/>
      <c r="BH58" s="9"/>
      <c r="BI58" s="9"/>
      <c r="BJ58" s="9"/>
      <c r="BK58" s="9"/>
      <c r="BL58" s="9"/>
      <c r="BM58" s="9"/>
      <c r="BN58" s="9"/>
      <c r="BO58" s="9"/>
      <c r="BP58" s="9"/>
      <c r="BQ58" s="10">
        <v>0</v>
      </c>
      <c r="BR58" s="10">
        <v>0.5</v>
      </c>
    </row>
    <row r="59" spans="1:70" ht="18" customHeight="1" x14ac:dyDescent="0.3">
      <c r="A59" s="11">
        <f t="shared" si="2"/>
        <v>1998</v>
      </c>
      <c r="B59" s="12"/>
      <c r="C59" s="12"/>
      <c r="D59" s="12"/>
      <c r="E59" s="12"/>
      <c r="F59" s="12"/>
      <c r="G59" s="12"/>
      <c r="H59" s="12"/>
      <c r="I59" s="9"/>
      <c r="J59" s="8"/>
      <c r="K59" s="8"/>
      <c r="L59" s="8"/>
      <c r="M59" s="8"/>
      <c r="N59" s="8"/>
      <c r="O59" s="8"/>
      <c r="P59" s="8"/>
      <c r="Q59" s="8"/>
      <c r="R59" s="8"/>
      <c r="S59" s="8"/>
      <c r="U59" s="8"/>
      <c r="V59" s="8"/>
      <c r="W59" s="8"/>
      <c r="Y59" s="8"/>
      <c r="Z59" s="8"/>
      <c r="AA59" s="8"/>
      <c r="AB59" s="8"/>
      <c r="AC59" s="8"/>
      <c r="AD59" s="8"/>
      <c r="AE59" s="8"/>
      <c r="AF59" s="8"/>
      <c r="AG59" s="8"/>
      <c r="AH59" s="8"/>
      <c r="AI59" s="8"/>
      <c r="AJ59" s="8"/>
      <c r="AK59" s="8"/>
      <c r="AL59" s="8"/>
      <c r="AM59" s="8"/>
      <c r="AQ59" s="8"/>
      <c r="AS59" s="8"/>
      <c r="AT59" s="8"/>
      <c r="AV59" s="8">
        <v>0.5</v>
      </c>
      <c r="AW59" s="9">
        <v>0</v>
      </c>
      <c r="AY59" s="9"/>
      <c r="AZ59" s="9"/>
      <c r="BA59" s="9"/>
      <c r="BB59" s="9"/>
      <c r="BC59" s="9"/>
      <c r="BD59" s="9"/>
      <c r="BE59" s="9"/>
      <c r="BF59" s="9"/>
      <c r="BG59" s="9"/>
      <c r="BH59" s="9"/>
      <c r="BI59" s="9"/>
      <c r="BJ59" s="9"/>
      <c r="BK59" s="9"/>
      <c r="BL59" s="9"/>
      <c r="BM59" s="9"/>
      <c r="BN59" s="9"/>
      <c r="BO59" s="9"/>
      <c r="BP59" s="9"/>
      <c r="BQ59" s="10">
        <v>0</v>
      </c>
      <c r="BR59" s="10">
        <v>0.5</v>
      </c>
    </row>
    <row r="60" spans="1:70" ht="18" customHeight="1" x14ac:dyDescent="0.3">
      <c r="A60" s="11">
        <f t="shared" si="2"/>
        <v>1999</v>
      </c>
      <c r="B60" s="12"/>
      <c r="C60" s="12"/>
      <c r="D60" s="12"/>
      <c r="E60" s="12"/>
      <c r="F60" s="12"/>
      <c r="G60" s="12"/>
      <c r="H60" s="12"/>
      <c r="I60" s="9"/>
      <c r="J60" s="8"/>
      <c r="K60" s="8"/>
      <c r="L60" s="8"/>
      <c r="M60" s="8"/>
      <c r="N60" s="8"/>
      <c r="O60" s="8"/>
      <c r="P60" s="8"/>
      <c r="Q60" s="8"/>
      <c r="R60" s="8"/>
      <c r="S60" s="8"/>
      <c r="U60" s="8"/>
      <c r="V60" s="8"/>
      <c r="W60" s="8"/>
      <c r="Y60" s="8"/>
      <c r="Z60" s="8"/>
      <c r="AA60" s="8"/>
      <c r="AB60" s="8"/>
      <c r="AC60" s="8"/>
      <c r="AD60" s="8"/>
      <c r="AE60" s="8"/>
      <c r="AF60" s="8"/>
      <c r="AG60" s="8"/>
      <c r="AH60" s="8"/>
      <c r="AI60" s="8"/>
      <c r="AJ60" s="8"/>
      <c r="AK60" s="8"/>
      <c r="AL60" s="8"/>
      <c r="AM60" s="8"/>
      <c r="AQ60" s="8"/>
      <c r="AS60" s="8"/>
      <c r="AT60" s="8"/>
      <c r="AV60" s="8">
        <v>0.5</v>
      </c>
      <c r="AW60" s="9">
        <v>0</v>
      </c>
      <c r="AY60" s="9"/>
      <c r="AZ60" s="9"/>
      <c r="BA60" s="9"/>
      <c r="BB60" s="9"/>
      <c r="BC60" s="9"/>
      <c r="BD60" s="9"/>
      <c r="BE60" s="9"/>
      <c r="BF60" s="9"/>
      <c r="BG60" s="9"/>
      <c r="BH60" s="9"/>
      <c r="BI60" s="9"/>
      <c r="BJ60" s="9"/>
      <c r="BK60" s="9"/>
      <c r="BL60" s="9"/>
      <c r="BM60" s="9"/>
      <c r="BN60" s="9"/>
      <c r="BO60" s="9"/>
      <c r="BP60" s="9"/>
      <c r="BQ60" s="10">
        <v>0</v>
      </c>
      <c r="BR60" s="10">
        <v>0.5</v>
      </c>
    </row>
    <row r="61" spans="1:70" ht="18" customHeight="1" x14ac:dyDescent="0.3">
      <c r="A61" s="11">
        <f t="shared" si="2"/>
        <v>2000</v>
      </c>
      <c r="B61" s="12"/>
      <c r="C61" s="12"/>
      <c r="D61" s="12"/>
      <c r="E61" s="12"/>
      <c r="F61" s="12"/>
      <c r="G61" s="12"/>
      <c r="H61" s="12"/>
      <c r="I61" s="9"/>
      <c r="J61" s="8"/>
      <c r="K61" s="8"/>
      <c r="L61" s="8"/>
      <c r="M61" s="8"/>
      <c r="N61" s="8"/>
      <c r="O61" s="8"/>
      <c r="P61" s="8"/>
      <c r="Q61" s="8"/>
      <c r="R61" s="8"/>
      <c r="S61" s="8"/>
      <c r="U61" s="8"/>
      <c r="V61" s="8"/>
      <c r="W61" s="8"/>
      <c r="Y61" s="8"/>
      <c r="Z61" s="8"/>
      <c r="AA61" s="8"/>
      <c r="AB61" s="8"/>
      <c r="AC61" s="8"/>
      <c r="AD61" s="8"/>
      <c r="AE61" s="8"/>
      <c r="AF61" s="8"/>
      <c r="AG61" s="8"/>
      <c r="AH61" s="8"/>
      <c r="AI61" s="8"/>
      <c r="AJ61" s="8"/>
      <c r="AK61" s="8"/>
      <c r="AL61" s="8"/>
      <c r="AM61" s="8"/>
      <c r="AQ61" s="8"/>
      <c r="AS61" s="8"/>
      <c r="AT61" s="8"/>
      <c r="AV61" s="8">
        <v>0.5</v>
      </c>
      <c r="AW61" s="9">
        <v>0</v>
      </c>
      <c r="AY61" s="9"/>
      <c r="AZ61" s="9"/>
      <c r="BA61" s="9"/>
      <c r="BB61" s="9"/>
      <c r="BC61" s="9"/>
      <c r="BD61" s="9"/>
      <c r="BE61" s="9"/>
      <c r="BF61" s="9"/>
      <c r="BG61" s="9"/>
      <c r="BH61" s="9"/>
      <c r="BI61" s="9"/>
      <c r="BJ61" s="9"/>
      <c r="BK61" s="9"/>
      <c r="BL61" s="9"/>
      <c r="BM61" s="9"/>
      <c r="BN61" s="9"/>
      <c r="BO61" s="9"/>
      <c r="BP61" s="9"/>
      <c r="BQ61" s="10">
        <v>0</v>
      </c>
      <c r="BR61" s="10">
        <v>0.5</v>
      </c>
    </row>
    <row r="62" spans="1:70" ht="18" customHeight="1" x14ac:dyDescent="0.3">
      <c r="A62" s="11">
        <f t="shared" si="2"/>
        <v>2001</v>
      </c>
      <c r="B62" s="13">
        <v>0.40699999999999997</v>
      </c>
      <c r="C62" s="13">
        <v>0.317</v>
      </c>
      <c r="D62" s="13">
        <v>0.183</v>
      </c>
      <c r="E62" s="13">
        <v>1.7999999999999999E-2</v>
      </c>
      <c r="F62" s="13">
        <v>1.4999999999999999E-2</v>
      </c>
      <c r="G62" s="13">
        <f>1-B62-C62-D62-E62-F62</f>
        <v>5.999999999999997E-2</v>
      </c>
      <c r="H62" s="13">
        <f>B62/($B62+$C62)</f>
        <v>0.56215469613259672</v>
      </c>
      <c r="I62" s="14">
        <f>C62/($B62+$C62)</f>
        <v>0.43784530386740333</v>
      </c>
      <c r="J62" s="8">
        <v>-2.0731586020023771E-2</v>
      </c>
      <c r="K62" s="8"/>
      <c r="L62" s="8"/>
      <c r="M62" s="8">
        <v>0.16257895560551422</v>
      </c>
      <c r="N62" s="8"/>
      <c r="O62" s="8"/>
      <c r="P62" s="8">
        <v>-6.9720722466697457E-2</v>
      </c>
      <c r="Q62" s="8">
        <v>-0.10581022584960914</v>
      </c>
      <c r="R62" s="8">
        <v>-5.0337010994723444E-2</v>
      </c>
      <c r="S62" s="8">
        <v>-5.8503340584119823E-3</v>
      </c>
      <c r="U62" s="8">
        <v>-2.5180544963160759E-2</v>
      </c>
      <c r="V62" s="8">
        <v>-6.6854385260196936E-2</v>
      </c>
      <c r="W62" s="8">
        <v>8.4569438687790224E-3</v>
      </c>
      <c r="Y62" s="8"/>
      <c r="Z62" s="8">
        <v>-1.043380429853126E-2</v>
      </c>
      <c r="AA62" s="8">
        <v>-4.9669392297902099E-2</v>
      </c>
      <c r="AB62" s="8">
        <v>2.6986494911956649E-2</v>
      </c>
      <c r="AC62" s="8"/>
      <c r="AD62" s="8"/>
      <c r="AE62" s="8">
        <v>-0.15219205832768179</v>
      </c>
      <c r="AF62" s="8">
        <v>-0.19595328600787509</v>
      </c>
      <c r="AG62" s="8">
        <v>-0.17508735754063776</v>
      </c>
      <c r="AH62" s="8">
        <v>-0.1304554841431885</v>
      </c>
      <c r="AI62" s="8"/>
      <c r="AJ62" s="8">
        <v>-0.35501381126098747</v>
      </c>
      <c r="AK62" s="8">
        <v>-0.34488766273966215</v>
      </c>
      <c r="AL62" s="8">
        <v>-0.3056253763348275</v>
      </c>
      <c r="AM62" s="8">
        <v>-0.25925491522299576</v>
      </c>
      <c r="AN62" s="8">
        <v>2.1117821470257554E-2</v>
      </c>
      <c r="AO62" s="10">
        <f>$AB62-AN62</f>
        <v>5.8686734416990953E-3</v>
      </c>
      <c r="AP62" s="10">
        <f>$AB62+AN62</f>
        <v>4.8104316382214199E-2</v>
      </c>
      <c r="AQ62" s="8">
        <f>AH62-AN62</f>
        <v>-0.15157330561344606</v>
      </c>
      <c r="AR62" s="10">
        <f>AH62+AN62</f>
        <v>-0.10933766267293095</v>
      </c>
      <c r="AS62" s="8">
        <f>AM62-AN62</f>
        <v>-0.2803727366932533</v>
      </c>
      <c r="AT62" s="8">
        <f>AM62+AN62</f>
        <v>-0.2381370937527382</v>
      </c>
      <c r="AV62" s="8">
        <v>0.5</v>
      </c>
      <c r="AW62" s="9">
        <v>0</v>
      </c>
      <c r="AY62" s="9"/>
      <c r="AZ62" s="9"/>
      <c r="BA62" s="9"/>
      <c r="BB62" s="9"/>
      <c r="BC62" s="9"/>
      <c r="BD62" s="9"/>
      <c r="BE62" s="9"/>
      <c r="BF62" s="9"/>
      <c r="BG62" s="9"/>
      <c r="BH62" s="9"/>
      <c r="BI62" s="9"/>
      <c r="BJ62" s="9"/>
      <c r="BK62" s="9"/>
      <c r="BL62" s="9"/>
      <c r="BM62" s="9"/>
      <c r="BN62" s="9"/>
      <c r="BO62" s="9"/>
      <c r="BP62" s="9"/>
      <c r="BQ62" s="10">
        <v>0</v>
      </c>
      <c r="BR62" s="10">
        <v>0.5</v>
      </c>
    </row>
    <row r="63" spans="1:70" ht="18" customHeight="1" x14ac:dyDescent="0.3">
      <c r="A63" s="11">
        <f t="shared" si="2"/>
        <v>2002</v>
      </c>
      <c r="B63" s="12"/>
      <c r="C63" s="12"/>
      <c r="D63" s="12"/>
      <c r="E63" s="12"/>
      <c r="F63" s="12"/>
      <c r="G63" s="12"/>
      <c r="H63" s="12"/>
      <c r="I63" s="9"/>
      <c r="J63" s="8"/>
      <c r="K63" s="8"/>
      <c r="L63" s="8"/>
      <c r="M63" s="8"/>
      <c r="N63" s="8"/>
      <c r="O63" s="8"/>
      <c r="P63" s="8"/>
      <c r="Q63" s="8"/>
      <c r="R63" s="8"/>
      <c r="S63" s="8"/>
      <c r="U63" s="8"/>
      <c r="V63" s="8"/>
      <c r="W63" s="8"/>
      <c r="Y63" s="8"/>
      <c r="Z63" s="8"/>
      <c r="AA63" s="8"/>
      <c r="AB63" s="8"/>
      <c r="AC63" s="8"/>
      <c r="AD63" s="8"/>
      <c r="AE63" s="8"/>
      <c r="AF63" s="8"/>
      <c r="AG63" s="8"/>
      <c r="AH63" s="8"/>
      <c r="AI63" s="8"/>
      <c r="AJ63" s="8"/>
      <c r="AK63" s="8"/>
      <c r="AL63" s="8"/>
      <c r="AM63" s="8"/>
      <c r="AQ63" s="8"/>
      <c r="AS63" s="8"/>
      <c r="AT63" s="8"/>
      <c r="AV63" s="8">
        <v>0.5</v>
      </c>
      <c r="AW63" s="9">
        <v>0</v>
      </c>
      <c r="AY63" s="9"/>
      <c r="AZ63" s="9"/>
      <c r="BA63" s="9"/>
      <c r="BB63" s="9"/>
      <c r="BC63" s="9"/>
      <c r="BD63" s="9"/>
      <c r="BE63" s="9"/>
      <c r="BF63" s="9"/>
      <c r="BG63" s="9"/>
      <c r="BH63" s="9"/>
      <c r="BI63" s="9"/>
      <c r="BJ63" s="9"/>
      <c r="BK63" s="9"/>
      <c r="BL63" s="9"/>
      <c r="BM63" s="9"/>
      <c r="BN63" s="9"/>
      <c r="BO63" s="9"/>
      <c r="BP63" s="9"/>
      <c r="BQ63" s="10">
        <v>0</v>
      </c>
      <c r="BR63" s="10">
        <v>0.5</v>
      </c>
    </row>
    <row r="64" spans="1:70" ht="18" customHeight="1" x14ac:dyDescent="0.3">
      <c r="A64" s="11">
        <f t="shared" si="2"/>
        <v>2003</v>
      </c>
      <c r="B64" s="12"/>
      <c r="C64" s="12"/>
      <c r="D64" s="12"/>
      <c r="E64" s="12"/>
      <c r="F64" s="12"/>
      <c r="G64" s="12"/>
      <c r="H64" s="12"/>
      <c r="I64" s="9"/>
      <c r="J64" s="8"/>
      <c r="K64" s="8"/>
      <c r="L64" s="8"/>
      <c r="M64" s="8"/>
      <c r="N64" s="8"/>
      <c r="O64" s="8"/>
      <c r="P64" s="8"/>
      <c r="Q64" s="8"/>
      <c r="R64" s="8"/>
      <c r="S64" s="8"/>
      <c r="U64" s="8"/>
      <c r="V64" s="8"/>
      <c r="W64" s="8"/>
      <c r="Y64" s="8"/>
      <c r="Z64" s="8"/>
      <c r="AA64" s="8"/>
      <c r="AB64" s="8"/>
      <c r="AC64" s="8"/>
      <c r="AD64" s="8"/>
      <c r="AE64" s="8"/>
      <c r="AF64" s="8"/>
      <c r="AG64" s="8"/>
      <c r="AH64" s="8"/>
      <c r="AI64" s="8"/>
      <c r="AJ64" s="8"/>
      <c r="AK64" s="8"/>
      <c r="AL64" s="8"/>
      <c r="AM64" s="8"/>
      <c r="AQ64" s="8"/>
      <c r="AS64" s="8"/>
      <c r="AT64" s="8"/>
      <c r="AV64" s="8">
        <v>0.5</v>
      </c>
      <c r="AW64" s="9">
        <v>0</v>
      </c>
      <c r="AY64" s="9"/>
      <c r="AZ64" s="9"/>
      <c r="BA64" s="9"/>
      <c r="BB64" s="9"/>
      <c r="BC64" s="9"/>
      <c r="BD64" s="9"/>
      <c r="BE64" s="9"/>
      <c r="BF64" s="9"/>
      <c r="BG64" s="9"/>
      <c r="BH64" s="9"/>
      <c r="BI64" s="9"/>
      <c r="BJ64" s="9"/>
      <c r="BK64" s="9"/>
      <c r="BL64" s="9"/>
      <c r="BM64" s="9"/>
      <c r="BN64" s="9"/>
      <c r="BO64" s="9"/>
      <c r="BP64" s="9"/>
      <c r="BQ64" s="10">
        <v>0</v>
      </c>
      <c r="BR64" s="10">
        <v>0.5</v>
      </c>
    </row>
    <row r="65" spans="1:70" ht="18" customHeight="1" x14ac:dyDescent="0.3">
      <c r="A65" s="11">
        <f t="shared" si="2"/>
        <v>2004</v>
      </c>
      <c r="B65" s="12"/>
      <c r="C65" s="12"/>
      <c r="D65" s="12"/>
      <c r="E65" s="12"/>
      <c r="F65" s="12"/>
      <c r="G65" s="12"/>
      <c r="H65" s="12"/>
      <c r="I65" s="9"/>
      <c r="J65" s="8"/>
      <c r="K65" s="8"/>
      <c r="L65" s="8"/>
      <c r="M65" s="8"/>
      <c r="N65" s="8"/>
      <c r="O65" s="8"/>
      <c r="P65" s="8"/>
      <c r="Q65" s="8"/>
      <c r="R65" s="8"/>
      <c r="S65" s="8"/>
      <c r="U65" s="8"/>
      <c r="V65" s="8"/>
      <c r="W65" s="8"/>
      <c r="Y65" s="8"/>
      <c r="Z65" s="8"/>
      <c r="AA65" s="8"/>
      <c r="AB65" s="8"/>
      <c r="AC65" s="8"/>
      <c r="AD65" s="8"/>
      <c r="AE65" s="8"/>
      <c r="AF65" s="8"/>
      <c r="AG65" s="8"/>
      <c r="AH65" s="8"/>
      <c r="AI65" s="8"/>
      <c r="AJ65" s="8"/>
      <c r="AK65" s="8"/>
      <c r="AL65" s="8"/>
      <c r="AM65" s="8"/>
      <c r="AQ65" s="8"/>
      <c r="AS65" s="8"/>
      <c r="AT65" s="8"/>
      <c r="AV65" s="8">
        <v>0.5</v>
      </c>
      <c r="AW65" s="9">
        <v>0</v>
      </c>
      <c r="AY65" s="9"/>
      <c r="AZ65" s="9"/>
      <c r="BA65" s="9"/>
      <c r="BB65" s="9"/>
      <c r="BC65" s="9"/>
      <c r="BD65" s="9"/>
      <c r="BE65" s="9"/>
      <c r="BF65" s="9"/>
      <c r="BG65" s="9"/>
      <c r="BH65" s="9"/>
      <c r="BI65" s="9"/>
      <c r="BJ65" s="9"/>
      <c r="BK65" s="9"/>
      <c r="BL65" s="9"/>
      <c r="BM65" s="9"/>
      <c r="BN65" s="9"/>
      <c r="BO65" s="9"/>
      <c r="BP65" s="9"/>
      <c r="BQ65" s="10">
        <v>0</v>
      </c>
      <c r="BR65" s="10">
        <v>0.5</v>
      </c>
    </row>
    <row r="66" spans="1:70" ht="18" customHeight="1" x14ac:dyDescent="0.3">
      <c r="A66" s="11">
        <f t="shared" si="2"/>
        <v>2005</v>
      </c>
      <c r="B66" s="13">
        <v>0.35199999999999998</v>
      </c>
      <c r="C66" s="13">
        <v>0.32400000000000001</v>
      </c>
      <c r="D66" s="13">
        <v>0.22</v>
      </c>
      <c r="E66" s="13">
        <v>1.6E-2</v>
      </c>
      <c r="F66" s="13">
        <v>2.1999999999999999E-2</v>
      </c>
      <c r="G66" s="13">
        <f>1-B66-C66-D66-E66-F66</f>
        <v>6.6000000000000003E-2</v>
      </c>
      <c r="H66" s="13">
        <f>B66/($B66+$C66)</f>
        <v>0.52071005917159763</v>
      </c>
      <c r="I66" s="14">
        <f>C66/($B66+$C66)</f>
        <v>0.47928994082840243</v>
      </c>
      <c r="J66" s="8">
        <v>-8.41617474676375E-3</v>
      </c>
      <c r="K66" s="8"/>
      <c r="L66" s="8"/>
      <c r="M66" s="8">
        <v>0.18248274049299004</v>
      </c>
      <c r="N66" s="8"/>
      <c r="O66" s="8"/>
      <c r="P66" s="8">
        <v>-2.7209167047249433E-2</v>
      </c>
      <c r="Q66" s="8">
        <v>-5.4373595661389038E-2</v>
      </c>
      <c r="R66" s="8">
        <v>-5.1571670702604822E-5</v>
      </c>
      <c r="S66" s="8">
        <v>2.5644637481891247E-3</v>
      </c>
      <c r="U66" s="8">
        <v>-7.254255216766009E-3</v>
      </c>
      <c r="V66" s="8">
        <v>-4.3264957149511694E-2</v>
      </c>
      <c r="W66" s="8">
        <v>2.648637849270951E-2</v>
      </c>
      <c r="Y66" s="8"/>
      <c r="Z66" s="8">
        <v>1.3398790538111618E-2</v>
      </c>
      <c r="AA66" s="8">
        <v>-1.9432332631812238E-2</v>
      </c>
      <c r="AB66" s="8">
        <v>5.3424802584164335E-2</v>
      </c>
      <c r="AC66" s="8"/>
      <c r="AD66" s="8"/>
      <c r="AE66" s="8">
        <v>-0.14298659778680384</v>
      </c>
      <c r="AF66" s="8">
        <v>-0.18193626221140768</v>
      </c>
      <c r="AG66" s="8">
        <v>-0.17199382877768918</v>
      </c>
      <c r="AH66" s="8">
        <v>-0.15190369364196021</v>
      </c>
      <c r="AI66" s="8"/>
      <c r="AJ66" s="8">
        <v>-0.37310516338993904</v>
      </c>
      <c r="AK66" s="8">
        <v>-0.3539833523230595</v>
      </c>
      <c r="AL66" s="8">
        <v>-0.33448348033258363</v>
      </c>
      <c r="AM66" s="8">
        <v>-0.28334055188022894</v>
      </c>
      <c r="AN66" s="8">
        <v>2.7720357228391303E-2</v>
      </c>
      <c r="AO66" s="10">
        <f>$AB66-AN66</f>
        <v>2.5704445355773032E-2</v>
      </c>
      <c r="AP66" s="10">
        <f>$AB66+AN66</f>
        <v>8.1145159812555642E-2</v>
      </c>
      <c r="AQ66" s="8">
        <f>AH66-AN66</f>
        <v>-0.17962405087035152</v>
      </c>
      <c r="AR66" s="10">
        <f>AH66+AN66</f>
        <v>-0.12418333641356891</v>
      </c>
      <c r="AS66" s="8">
        <f>AM66-AN66</f>
        <v>-0.31106090910862022</v>
      </c>
      <c r="AT66" s="8">
        <f>AM66+AN66</f>
        <v>-0.25562019465183766</v>
      </c>
      <c r="AV66" s="8">
        <v>0.5</v>
      </c>
      <c r="AW66" s="9">
        <v>0</v>
      </c>
      <c r="AY66" s="9"/>
      <c r="AZ66" s="9"/>
      <c r="BA66" s="9"/>
      <c r="BB66" s="9"/>
      <c r="BC66" s="9"/>
      <c r="BD66" s="9"/>
      <c r="BE66" s="9"/>
      <c r="BF66" s="9"/>
      <c r="BG66" s="9"/>
      <c r="BH66" s="9"/>
      <c r="BI66" s="9"/>
      <c r="BJ66" s="9"/>
      <c r="BK66" s="9"/>
      <c r="BL66" s="9"/>
      <c r="BM66" s="9"/>
      <c r="BN66" s="9"/>
      <c r="BO66" s="9"/>
      <c r="BP66" s="9"/>
      <c r="BQ66" s="10">
        <v>0</v>
      </c>
      <c r="BR66" s="10">
        <v>0.5</v>
      </c>
    </row>
    <row r="67" spans="1:70" ht="18" customHeight="1" x14ac:dyDescent="0.3">
      <c r="A67" s="11">
        <f t="shared" si="2"/>
        <v>2006</v>
      </c>
      <c r="B67" s="12"/>
      <c r="C67" s="12"/>
      <c r="D67" s="12"/>
      <c r="E67" s="12"/>
      <c r="F67" s="12"/>
      <c r="G67" s="12"/>
      <c r="H67" s="12"/>
      <c r="I67" s="9"/>
      <c r="J67" s="8"/>
      <c r="K67" s="8"/>
      <c r="L67" s="8"/>
      <c r="M67" s="8"/>
      <c r="N67" s="8"/>
      <c r="O67" s="8"/>
      <c r="P67" s="8"/>
      <c r="Q67" s="8"/>
      <c r="R67" s="8"/>
      <c r="S67" s="8"/>
      <c r="U67" s="8"/>
      <c r="V67" s="8"/>
      <c r="W67" s="8"/>
      <c r="Y67" s="8"/>
      <c r="Z67" s="8"/>
      <c r="AA67" s="8"/>
      <c r="AB67" s="8"/>
      <c r="AC67" s="8"/>
      <c r="AD67" s="8"/>
      <c r="AE67" s="8"/>
      <c r="AF67" s="8"/>
      <c r="AG67" s="8"/>
      <c r="AH67" s="8"/>
      <c r="AI67" s="8"/>
      <c r="AJ67" s="8"/>
      <c r="AK67" s="8"/>
      <c r="AL67" s="8"/>
      <c r="AM67" s="8"/>
      <c r="AQ67" s="8"/>
      <c r="AS67" s="8"/>
      <c r="AT67" s="8"/>
      <c r="AV67" s="8">
        <v>0.5</v>
      </c>
      <c r="AW67" s="9">
        <v>0</v>
      </c>
      <c r="AY67" s="9"/>
      <c r="AZ67" s="9"/>
      <c r="BA67" s="9"/>
      <c r="BB67" s="9"/>
      <c r="BC67" s="9"/>
      <c r="BD67" s="9"/>
      <c r="BE67" s="9"/>
      <c r="BF67" s="9"/>
      <c r="BG67" s="9"/>
      <c r="BH67" s="9"/>
      <c r="BI67" s="9"/>
      <c r="BJ67" s="9"/>
      <c r="BK67" s="9"/>
      <c r="BL67" s="9"/>
      <c r="BM67" s="9"/>
      <c r="BN67" s="9"/>
      <c r="BO67" s="9"/>
      <c r="BP67" s="9"/>
      <c r="BQ67" s="10">
        <v>0</v>
      </c>
      <c r="BR67" s="10">
        <v>0.5</v>
      </c>
    </row>
    <row r="68" spans="1:70" ht="18" customHeight="1" x14ac:dyDescent="0.3">
      <c r="A68" s="11">
        <f t="shared" si="2"/>
        <v>2007</v>
      </c>
      <c r="B68" s="12"/>
      <c r="C68" s="12"/>
      <c r="D68" s="12"/>
      <c r="E68" s="12"/>
      <c r="F68" s="12"/>
      <c r="G68" s="12"/>
      <c r="H68" s="12"/>
      <c r="I68" s="9"/>
      <c r="J68" s="8"/>
      <c r="K68" s="8"/>
      <c r="L68" s="8"/>
      <c r="M68" s="8"/>
      <c r="N68" s="8"/>
      <c r="O68" s="8"/>
      <c r="P68" s="8"/>
      <c r="Q68" s="8"/>
      <c r="R68" s="8"/>
      <c r="S68" s="8"/>
      <c r="U68" s="8"/>
      <c r="V68" s="8"/>
      <c r="W68" s="8"/>
      <c r="Y68" s="8"/>
      <c r="Z68" s="8"/>
      <c r="AA68" s="8"/>
      <c r="AB68" s="8"/>
      <c r="AC68" s="8"/>
      <c r="AD68" s="8"/>
      <c r="AE68" s="8"/>
      <c r="AF68" s="8"/>
      <c r="AG68" s="8"/>
      <c r="AH68" s="8"/>
      <c r="AI68" s="8"/>
      <c r="AJ68" s="8"/>
      <c r="AK68" s="8"/>
      <c r="AL68" s="8"/>
      <c r="AM68" s="8"/>
      <c r="AQ68" s="8"/>
      <c r="AS68" s="8"/>
      <c r="AT68" s="8"/>
      <c r="AV68" s="8">
        <v>0.5</v>
      </c>
      <c r="AW68" s="9">
        <v>0</v>
      </c>
      <c r="AY68" s="9"/>
      <c r="AZ68" s="9"/>
      <c r="BA68" s="9"/>
      <c r="BB68" s="9"/>
      <c r="BC68" s="9"/>
      <c r="BD68" s="9"/>
      <c r="BE68" s="9"/>
      <c r="BF68" s="9"/>
      <c r="BG68" s="9"/>
      <c r="BH68" s="9"/>
      <c r="BI68" s="9"/>
      <c r="BJ68" s="9"/>
      <c r="BK68" s="9"/>
      <c r="BL68" s="9"/>
      <c r="BM68" s="9"/>
      <c r="BN68" s="9"/>
      <c r="BO68" s="9"/>
      <c r="BP68" s="9"/>
      <c r="BQ68" s="10">
        <v>0</v>
      </c>
      <c r="BR68" s="10">
        <v>0.5</v>
      </c>
    </row>
    <row r="69" spans="1:70" ht="18" customHeight="1" x14ac:dyDescent="0.3">
      <c r="A69" s="11">
        <f t="shared" si="2"/>
        <v>2008</v>
      </c>
      <c r="B69" s="12"/>
      <c r="C69" s="12"/>
      <c r="D69" s="12"/>
      <c r="E69" s="12"/>
      <c r="F69" s="12"/>
      <c r="G69" s="12"/>
      <c r="H69" s="12"/>
      <c r="I69" s="9"/>
      <c r="J69" s="8"/>
      <c r="K69" s="8"/>
      <c r="L69" s="8"/>
      <c r="M69" s="8"/>
      <c r="N69" s="8"/>
      <c r="O69" s="8"/>
      <c r="P69" s="8"/>
      <c r="Q69" s="8"/>
      <c r="R69" s="8"/>
      <c r="S69" s="8"/>
      <c r="U69" s="8"/>
      <c r="V69" s="8"/>
      <c r="W69" s="8"/>
      <c r="Y69" s="8"/>
      <c r="Z69" s="8"/>
      <c r="AA69" s="8"/>
      <c r="AB69" s="8"/>
      <c r="AC69" s="8"/>
      <c r="AD69" s="8"/>
      <c r="AE69" s="8"/>
      <c r="AF69" s="8"/>
      <c r="AG69" s="8"/>
      <c r="AH69" s="8"/>
      <c r="AI69" s="8"/>
      <c r="AJ69" s="8"/>
      <c r="AK69" s="8"/>
      <c r="AL69" s="8"/>
      <c r="AM69" s="8"/>
      <c r="AQ69" s="8"/>
      <c r="AS69" s="8"/>
      <c r="AT69" s="8"/>
      <c r="AV69" s="8">
        <v>0.5</v>
      </c>
      <c r="AW69" s="9">
        <v>0</v>
      </c>
      <c r="AY69" s="9"/>
      <c r="AZ69" s="9"/>
      <c r="BA69" s="9"/>
      <c r="BB69" s="9"/>
      <c r="BC69" s="9"/>
      <c r="BD69" s="9"/>
      <c r="BE69" s="9"/>
      <c r="BF69" s="9"/>
      <c r="BG69" s="9"/>
      <c r="BH69" s="9"/>
      <c r="BI69" s="9"/>
      <c r="BJ69" s="9"/>
      <c r="BK69" s="9"/>
      <c r="BL69" s="9"/>
      <c r="BM69" s="9"/>
      <c r="BN69" s="9"/>
      <c r="BO69" s="9"/>
      <c r="BP69" s="9"/>
      <c r="BQ69" s="10">
        <v>0</v>
      </c>
      <c r="BR69" s="10">
        <v>0.5</v>
      </c>
    </row>
    <row r="70" spans="1:70" ht="18" customHeight="1" x14ac:dyDescent="0.3">
      <c r="A70" s="11">
        <f t="shared" si="2"/>
        <v>2009</v>
      </c>
      <c r="B70" s="12"/>
      <c r="C70" s="12"/>
      <c r="D70" s="12"/>
      <c r="E70" s="12"/>
      <c r="F70" s="12"/>
      <c r="G70" s="12"/>
      <c r="H70" s="12"/>
      <c r="I70" s="9"/>
      <c r="J70" s="8"/>
      <c r="K70" s="8"/>
      <c r="L70" s="8"/>
      <c r="M70" s="8"/>
      <c r="N70" s="8"/>
      <c r="O70" s="8"/>
      <c r="P70" s="8"/>
      <c r="Q70" s="8"/>
      <c r="R70" s="8"/>
      <c r="S70" s="8"/>
      <c r="U70" s="8"/>
      <c r="V70" s="8"/>
      <c r="W70" s="8"/>
      <c r="Y70" s="8"/>
      <c r="Z70" s="8"/>
      <c r="AA70" s="8"/>
      <c r="AB70" s="8"/>
      <c r="AC70" s="8"/>
      <c r="AD70" s="8"/>
      <c r="AE70" s="8"/>
      <c r="AF70" s="8"/>
      <c r="AG70" s="8"/>
      <c r="AH70" s="8"/>
      <c r="AI70" s="8"/>
      <c r="AJ70" s="8"/>
      <c r="AK70" s="8"/>
      <c r="AL70" s="8"/>
      <c r="AM70" s="8"/>
      <c r="AQ70" s="8"/>
      <c r="AS70" s="8"/>
      <c r="AT70" s="8"/>
      <c r="AV70" s="8">
        <v>0.5</v>
      </c>
      <c r="AW70" s="9">
        <v>0</v>
      </c>
      <c r="AY70" s="9"/>
      <c r="AZ70" s="9"/>
      <c r="BA70" s="9"/>
      <c r="BB70" s="9"/>
      <c r="BC70" s="9"/>
      <c r="BD70" s="9"/>
      <c r="BE70" s="9"/>
      <c r="BF70" s="9"/>
      <c r="BG70" s="9"/>
      <c r="BH70" s="9"/>
      <c r="BI70" s="9"/>
      <c r="BJ70" s="9"/>
      <c r="BK70" s="9"/>
      <c r="BL70" s="9"/>
      <c r="BM70" s="9"/>
      <c r="BN70" s="9"/>
      <c r="BO70" s="9"/>
      <c r="BP70" s="9"/>
      <c r="BQ70" s="10">
        <v>0</v>
      </c>
      <c r="BR70" s="10">
        <v>0.5</v>
      </c>
    </row>
    <row r="71" spans="1:70" ht="18" customHeight="1" x14ac:dyDescent="0.3">
      <c r="A71" s="11">
        <f t="shared" si="2"/>
        <v>2010</v>
      </c>
      <c r="B71" s="13">
        <v>0.28999999999999998</v>
      </c>
      <c r="C71" s="13">
        <v>0.36099999999999999</v>
      </c>
      <c r="D71" s="13">
        <v>0.23</v>
      </c>
      <c r="E71" s="13">
        <v>1.7000000000000001E-2</v>
      </c>
      <c r="F71" s="13">
        <v>3.1E-2</v>
      </c>
      <c r="G71" s="13">
        <f>1-B71-C71-D71-E71-F71</f>
        <v>7.0999999999999966E-2</v>
      </c>
      <c r="H71" s="13">
        <f>B71/($B71+$C71)</f>
        <v>0.44546850998463899</v>
      </c>
      <c r="I71" s="14">
        <f>C71/($B71+$C71)</f>
        <v>0.55453149001536095</v>
      </c>
      <c r="J71" s="8">
        <v>2.1932943971879164E-3</v>
      </c>
      <c r="K71" s="8"/>
      <c r="L71" s="8"/>
      <c r="M71" s="8">
        <v>0.16606504709578668</v>
      </c>
      <c r="N71" s="8"/>
      <c r="O71" s="8"/>
      <c r="P71" s="8">
        <v>-8.9197043491186234E-3</v>
      </c>
      <c r="Q71" s="8">
        <v>-4.1363118828775192E-2</v>
      </c>
      <c r="R71" s="8">
        <v>1.2950308698097823E-3</v>
      </c>
      <c r="S71" s="8">
        <v>1.4528003441246884E-2</v>
      </c>
      <c r="U71" s="8">
        <v>8.3209727800593464E-3</v>
      </c>
      <c r="V71" s="8">
        <v>-3.269487254015721E-2</v>
      </c>
      <c r="W71" s="8">
        <v>1.0182763878708874E-2</v>
      </c>
      <c r="Y71" s="8"/>
      <c r="Z71" s="8">
        <v>1.5479041290445139E-2</v>
      </c>
      <c r="AA71" s="8">
        <v>-2.0531646877052681E-2</v>
      </c>
      <c r="AB71" s="8">
        <v>8.4312178683059319E-3</v>
      </c>
      <c r="AC71" s="8"/>
      <c r="AD71" s="8"/>
      <c r="AE71" s="8">
        <v>-0.12392445332994584</v>
      </c>
      <c r="AF71" s="8">
        <v>-0.15737375436925069</v>
      </c>
      <c r="AG71" s="8">
        <v>-0.13917768127420055</v>
      </c>
      <c r="AH71" s="8">
        <v>-0.10358701624764075</v>
      </c>
      <c r="AI71" s="8"/>
      <c r="AJ71" s="8">
        <v>-0.30940568169685972</v>
      </c>
      <c r="AK71" s="8">
        <v>-0.29053658894911577</v>
      </c>
      <c r="AL71" s="8">
        <v>-0.27020260978617672</v>
      </c>
      <c r="AM71" s="8">
        <v>-0.23177176359511656</v>
      </c>
      <c r="AN71" s="8">
        <v>2.4323850052197629E-2</v>
      </c>
      <c r="AO71" s="10">
        <f>$AB71-AN71</f>
        <v>-1.5892632183891697E-2</v>
      </c>
      <c r="AP71" s="10">
        <f>$AB71+AN71</f>
        <v>3.2755067920503561E-2</v>
      </c>
      <c r="AQ71" s="8">
        <f>AH71-AN71</f>
        <v>-0.12791086629983839</v>
      </c>
      <c r="AR71" s="10">
        <f>AH71+AN71</f>
        <v>-7.9263166195443116E-2</v>
      </c>
      <c r="AS71" s="8">
        <f>AM71-AN71</f>
        <v>-0.2560956136473142</v>
      </c>
      <c r="AT71" s="8">
        <f>AM71+AN71</f>
        <v>-0.20744791354291892</v>
      </c>
      <c r="AV71" s="8">
        <v>0.5</v>
      </c>
      <c r="AW71" s="9">
        <v>0</v>
      </c>
      <c r="AY71" s="9"/>
      <c r="AZ71" s="9"/>
      <c r="BA71" s="9"/>
      <c r="BB71" s="9"/>
      <c r="BC71" s="9"/>
      <c r="BD71" s="9"/>
      <c r="BE71" s="9"/>
      <c r="BF71" s="9"/>
      <c r="BG71" s="9"/>
      <c r="BH71" s="9"/>
      <c r="BI71" s="9"/>
      <c r="BJ71" s="9"/>
      <c r="BK71" s="9"/>
      <c r="BL71" s="9"/>
      <c r="BM71" s="9"/>
      <c r="BN71" s="9"/>
      <c r="BO71" s="9"/>
      <c r="BP71" s="9"/>
      <c r="BQ71" s="10">
        <v>0</v>
      </c>
      <c r="BR71" s="10">
        <v>0.5</v>
      </c>
    </row>
    <row r="72" spans="1:70" ht="18" customHeight="1" x14ac:dyDescent="0.3">
      <c r="A72" s="11">
        <f t="shared" si="2"/>
        <v>2011</v>
      </c>
      <c r="B72" s="12"/>
      <c r="C72" s="12"/>
      <c r="D72" s="12"/>
      <c r="E72" s="12"/>
      <c r="F72" s="12"/>
      <c r="G72" s="12"/>
      <c r="H72" s="12"/>
      <c r="I72" s="9"/>
      <c r="J72" s="8"/>
      <c r="K72" s="8"/>
      <c r="L72" s="8"/>
      <c r="M72" s="8"/>
      <c r="N72" s="8"/>
      <c r="O72" s="8"/>
      <c r="P72" s="8"/>
      <c r="Q72" s="8"/>
      <c r="R72" s="8"/>
      <c r="S72" s="8"/>
      <c r="U72" s="8"/>
      <c r="V72" s="8"/>
      <c r="W72" s="8"/>
      <c r="Y72" s="8"/>
      <c r="Z72" s="8"/>
      <c r="AA72" s="8"/>
      <c r="AB72" s="8"/>
      <c r="AC72" s="8"/>
      <c r="AD72" s="8"/>
      <c r="AE72" s="8"/>
      <c r="AF72" s="8"/>
      <c r="AG72" s="8"/>
      <c r="AH72" s="8"/>
      <c r="AI72" s="8"/>
      <c r="AJ72" s="8"/>
      <c r="AK72" s="8"/>
      <c r="AL72" s="8"/>
      <c r="AM72" s="8"/>
      <c r="AQ72" s="8"/>
      <c r="AS72" s="8"/>
      <c r="AT72" s="8"/>
      <c r="AV72" s="8">
        <v>0.5</v>
      </c>
      <c r="AW72" s="9">
        <v>0</v>
      </c>
      <c r="AY72" s="9"/>
      <c r="AZ72" s="9"/>
      <c r="BA72" s="9"/>
      <c r="BB72" s="9"/>
      <c r="BC72" s="9"/>
      <c r="BD72" s="9"/>
      <c r="BE72" s="9"/>
      <c r="BF72" s="9"/>
      <c r="BG72" s="9"/>
      <c r="BH72" s="9"/>
      <c r="BI72" s="9"/>
      <c r="BJ72" s="9"/>
      <c r="BK72" s="9"/>
      <c r="BL72" s="9"/>
      <c r="BM72" s="9"/>
      <c r="BN72" s="9"/>
      <c r="BO72" s="9"/>
      <c r="BP72" s="9"/>
      <c r="BQ72" s="10">
        <v>0</v>
      </c>
      <c r="BR72" s="10">
        <v>0.5</v>
      </c>
    </row>
    <row r="73" spans="1:70" ht="18" customHeight="1" x14ac:dyDescent="0.3">
      <c r="A73" s="11">
        <f t="shared" si="2"/>
        <v>2012</v>
      </c>
      <c r="B73" s="12"/>
      <c r="C73" s="12"/>
      <c r="D73" s="12"/>
      <c r="E73" s="12"/>
      <c r="F73" s="12"/>
      <c r="G73" s="12"/>
      <c r="H73" s="12"/>
      <c r="I73" s="9"/>
      <c r="J73" s="8"/>
      <c r="K73" s="8"/>
      <c r="L73" s="8"/>
      <c r="M73" s="8"/>
      <c r="N73" s="8"/>
      <c r="O73" s="8"/>
      <c r="P73" s="8"/>
      <c r="Q73" s="8"/>
      <c r="R73" s="8"/>
      <c r="S73" s="8"/>
      <c r="U73" s="8"/>
      <c r="V73" s="8"/>
      <c r="W73" s="8"/>
      <c r="Y73" s="8"/>
      <c r="Z73" s="8"/>
      <c r="AA73" s="8"/>
      <c r="AB73" s="8"/>
      <c r="AC73" s="8"/>
      <c r="AD73" s="8"/>
      <c r="AE73" s="8"/>
      <c r="AF73" s="8"/>
      <c r="AG73" s="8"/>
      <c r="AH73" s="8"/>
      <c r="AI73" s="8"/>
      <c r="AJ73" s="8"/>
      <c r="AK73" s="8"/>
      <c r="AL73" s="8"/>
      <c r="AM73" s="8"/>
      <c r="AQ73" s="8"/>
      <c r="AS73" s="8"/>
      <c r="AT73" s="8"/>
      <c r="AV73" s="8">
        <v>0.5</v>
      </c>
      <c r="AW73" s="9">
        <v>0</v>
      </c>
      <c r="AY73" s="9"/>
      <c r="AZ73" s="9"/>
      <c r="BA73" s="9"/>
      <c r="BB73" s="9"/>
      <c r="BC73" s="9"/>
      <c r="BD73" s="9"/>
      <c r="BE73" s="9"/>
      <c r="BF73" s="9"/>
      <c r="BG73" s="9"/>
      <c r="BH73" s="9"/>
      <c r="BI73" s="9"/>
      <c r="BJ73" s="9"/>
      <c r="BK73" s="9"/>
      <c r="BL73" s="9"/>
      <c r="BM73" s="9"/>
      <c r="BN73" s="9"/>
      <c r="BO73" s="9"/>
      <c r="BP73" s="9"/>
      <c r="BQ73" s="10">
        <v>0</v>
      </c>
      <c r="BR73" s="10">
        <v>0.5</v>
      </c>
    </row>
    <row r="74" spans="1:70" ht="18" customHeight="1" x14ac:dyDescent="0.3">
      <c r="A74" s="11">
        <f t="shared" si="2"/>
        <v>2013</v>
      </c>
      <c r="B74" s="12"/>
      <c r="C74" s="12"/>
      <c r="D74" s="12"/>
      <c r="E74" s="12"/>
      <c r="F74" s="12"/>
      <c r="G74" s="12"/>
      <c r="H74" s="12"/>
      <c r="I74" s="9"/>
      <c r="J74" s="8"/>
      <c r="K74" s="8"/>
      <c r="L74" s="8"/>
      <c r="M74" s="8"/>
      <c r="N74" s="8"/>
      <c r="O74" s="8"/>
      <c r="P74" s="8"/>
      <c r="Q74" s="8"/>
      <c r="R74" s="8"/>
      <c r="S74" s="8"/>
      <c r="U74" s="8"/>
      <c r="V74" s="8"/>
      <c r="W74" s="8"/>
      <c r="Y74" s="8"/>
      <c r="Z74" s="8"/>
      <c r="AA74" s="8"/>
      <c r="AB74" s="8"/>
      <c r="AC74" s="8"/>
      <c r="AD74" s="8"/>
      <c r="AE74" s="8"/>
      <c r="AF74" s="8"/>
      <c r="AG74" s="8"/>
      <c r="AH74" s="8"/>
      <c r="AI74" s="8"/>
      <c r="AJ74" s="8"/>
      <c r="AK74" s="8"/>
      <c r="AL74" s="8"/>
      <c r="AM74" s="8"/>
      <c r="AQ74" s="8"/>
      <c r="AS74" s="8"/>
      <c r="AT74" s="8"/>
      <c r="AV74" s="8">
        <v>0.5</v>
      </c>
      <c r="AW74" s="9">
        <v>0</v>
      </c>
      <c r="AY74" s="9"/>
      <c r="AZ74" s="9"/>
      <c r="BA74" s="9"/>
      <c r="BB74" s="9"/>
      <c r="BC74" s="9"/>
      <c r="BD74" s="9"/>
      <c r="BE74" s="9"/>
      <c r="BF74" s="9"/>
      <c r="BG74" s="9"/>
      <c r="BH74" s="9"/>
      <c r="BI74" s="9"/>
      <c r="BJ74" s="9"/>
      <c r="BK74" s="9"/>
      <c r="BL74" s="9"/>
      <c r="BM74" s="9"/>
      <c r="BN74" s="9"/>
      <c r="BO74" s="9"/>
      <c r="BP74" s="9"/>
      <c r="BQ74" s="10">
        <v>0</v>
      </c>
      <c r="BR74" s="10">
        <v>0.5</v>
      </c>
    </row>
    <row r="75" spans="1:70" ht="18" customHeight="1" x14ac:dyDescent="0.3">
      <c r="A75" s="11">
        <f t="shared" ref="A75:A81" si="7">A74+1</f>
        <v>2014</v>
      </c>
      <c r="B75" s="12"/>
      <c r="C75" s="12"/>
      <c r="D75" s="12"/>
      <c r="E75" s="12"/>
      <c r="F75" s="12"/>
      <c r="G75" s="12"/>
      <c r="H75" s="12"/>
      <c r="I75" s="9"/>
      <c r="J75" s="8"/>
      <c r="K75" s="8"/>
      <c r="L75" s="8"/>
      <c r="M75" s="8"/>
      <c r="N75" s="8"/>
      <c r="O75" s="8"/>
      <c r="P75" s="8"/>
      <c r="Q75" s="8"/>
      <c r="R75" s="8"/>
      <c r="S75" s="8"/>
      <c r="U75" s="8"/>
      <c r="V75" s="8"/>
      <c r="W75" s="8"/>
      <c r="Y75" s="8"/>
      <c r="Z75" s="8"/>
      <c r="AA75" s="8"/>
      <c r="AB75" s="8"/>
      <c r="AC75" s="8"/>
      <c r="AD75" s="8"/>
      <c r="AE75" s="8"/>
      <c r="AF75" s="8"/>
      <c r="AG75" s="8"/>
      <c r="AH75" s="8"/>
      <c r="AI75" s="8"/>
      <c r="AJ75" s="8"/>
      <c r="AK75" s="8"/>
      <c r="AL75" s="8"/>
      <c r="AM75" s="8"/>
      <c r="AN75" s="8"/>
      <c r="AQ75" s="8"/>
      <c r="AS75" s="8"/>
      <c r="AT75" s="8"/>
      <c r="AV75" s="8">
        <v>0.5</v>
      </c>
      <c r="AW75" s="9">
        <v>0</v>
      </c>
      <c r="AY75" s="9"/>
      <c r="AZ75" s="9"/>
      <c r="BA75" s="9"/>
      <c r="BB75" s="9"/>
      <c r="BC75" s="9"/>
      <c r="BD75" s="9"/>
      <c r="BE75" s="9"/>
      <c r="BF75" s="9"/>
      <c r="BG75" s="9"/>
      <c r="BH75" s="9"/>
      <c r="BI75" s="9"/>
      <c r="BJ75" s="9"/>
      <c r="BK75" s="9"/>
      <c r="BL75" s="9"/>
      <c r="BM75" s="9"/>
      <c r="BN75" s="9"/>
      <c r="BO75" s="9"/>
      <c r="BP75" s="9"/>
      <c r="BQ75" s="10">
        <v>0</v>
      </c>
      <c r="BR75" s="10">
        <v>0.5</v>
      </c>
    </row>
    <row r="76" spans="1:70" ht="18" customHeight="1" x14ac:dyDescent="0.3">
      <c r="A76" s="11">
        <f t="shared" si="7"/>
        <v>2015</v>
      </c>
      <c r="B76" s="13">
        <v>0.30399999999999999</v>
      </c>
      <c r="C76" s="13">
        <v>0.36899999999999999</v>
      </c>
      <c r="D76" s="13">
        <v>7.9000000000000001E-2</v>
      </c>
      <c r="E76" s="13">
        <v>4.7E-2</v>
      </c>
      <c r="F76" s="13">
        <v>0.126</v>
      </c>
      <c r="G76" s="13">
        <f>1-B76-C76-D76-E76-F76</f>
        <v>7.4999999999999956E-2</v>
      </c>
      <c r="H76" s="13">
        <f>B76/($B76+$C76)</f>
        <v>0.45170876671619609</v>
      </c>
      <c r="I76" s="14">
        <f>C76/($B76+$C76)</f>
        <v>0.5482912332838038</v>
      </c>
      <c r="J76" s="8">
        <v>4.2776750105455071E-3</v>
      </c>
      <c r="K76" s="8"/>
      <c r="L76" s="8"/>
      <c r="M76" s="8">
        <v>0.2967633029073608</v>
      </c>
      <c r="N76" s="8"/>
      <c r="O76" s="8"/>
      <c r="P76" s="8">
        <v>6.847959338572851E-3</v>
      </c>
      <c r="Q76" s="8">
        <v>-3.4030141813070014E-2</v>
      </c>
      <c r="R76" s="8">
        <v>6.2514105859003966E-3</v>
      </c>
      <c r="S76" s="8">
        <v>1.7698281931990953E-2</v>
      </c>
      <c r="U76" s="8">
        <v>4.0080387700984432E-2</v>
      </c>
      <c r="V76" s="8">
        <v>-1.2787593497440519E-2</v>
      </c>
      <c r="W76" s="8">
        <v>3.8911139719164538E-2</v>
      </c>
      <c r="Y76" s="8"/>
      <c r="Z76" s="8">
        <v>6.7533978115059359E-2</v>
      </c>
      <c r="AA76" s="8">
        <v>2.6222024432399488E-2</v>
      </c>
      <c r="AB76" s="8">
        <v>7.3130150107119804E-2</v>
      </c>
      <c r="AC76" s="8"/>
      <c r="AD76" s="8"/>
      <c r="AE76" s="8">
        <v>-0.15126601623905506</v>
      </c>
      <c r="AF76" s="8">
        <v>-0.21137795630775305</v>
      </c>
      <c r="AG76" s="8">
        <v>-0.21270316398843431</v>
      </c>
      <c r="AH76" s="8">
        <v>-0.18650618183439327</v>
      </c>
      <c r="AI76" s="8"/>
      <c r="AJ76" s="8">
        <v>-0.31196358489234832</v>
      </c>
      <c r="AK76" s="8">
        <v>-0.24187229380026712</v>
      </c>
      <c r="AL76" s="8">
        <v>-0.22992578338506156</v>
      </c>
      <c r="AM76" s="24">
        <v>-0.21693981178499797</v>
      </c>
      <c r="AN76" s="8">
        <v>2.5102336293066164E-2</v>
      </c>
      <c r="AO76" s="10">
        <f>$AB76-AN76</f>
        <v>4.802781381405364E-2</v>
      </c>
      <c r="AP76" s="10">
        <f>$AB76+AN76</f>
        <v>9.8232486400185975E-2</v>
      </c>
      <c r="AQ76" s="8">
        <f>AH76-0.7*AN76</f>
        <v>-0.20407781723953958</v>
      </c>
      <c r="AR76" s="10">
        <f>AH76+0.7*AN76</f>
        <v>-0.16893454642924696</v>
      </c>
      <c r="AS76" s="8">
        <f>AM76-0.6*AN76</f>
        <v>-0.23200121356083767</v>
      </c>
      <c r="AT76" s="8">
        <f>AM76+0.6*AN76</f>
        <v>-0.20187841000915827</v>
      </c>
      <c r="AV76" s="8">
        <v>0.5</v>
      </c>
      <c r="AW76" s="9">
        <v>0</v>
      </c>
      <c r="AY76" s="9"/>
      <c r="AZ76" s="9"/>
      <c r="BA76" s="9"/>
      <c r="BB76" s="9"/>
      <c r="BC76" s="9"/>
      <c r="BD76" s="9"/>
      <c r="BE76" s="9"/>
      <c r="BF76" s="9"/>
      <c r="BG76" s="9"/>
      <c r="BH76" s="9"/>
      <c r="BI76" s="9"/>
      <c r="BJ76" s="9"/>
      <c r="BK76" s="9"/>
      <c r="BL76" s="9"/>
      <c r="BM76" s="9"/>
      <c r="BN76" s="9"/>
      <c r="BO76" s="9"/>
      <c r="BP76" s="9"/>
      <c r="BQ76" s="10">
        <v>0</v>
      </c>
      <c r="BR76" s="10">
        <v>0.5</v>
      </c>
    </row>
    <row r="77" spans="1:70" ht="18" customHeight="1" x14ac:dyDescent="0.3">
      <c r="A77" s="11">
        <f t="shared" si="7"/>
        <v>2016</v>
      </c>
      <c r="B77" s="12"/>
      <c r="C77" s="12"/>
      <c r="D77" s="12"/>
      <c r="E77" s="12"/>
      <c r="F77" s="12"/>
      <c r="G77" s="13"/>
      <c r="H77" s="12"/>
      <c r="I77" s="9"/>
      <c r="J77" s="8"/>
      <c r="K77" s="8"/>
      <c r="L77" s="8"/>
      <c r="M77" s="8"/>
      <c r="N77" s="8"/>
      <c r="O77" s="8"/>
      <c r="P77" s="8"/>
      <c r="Q77" s="8"/>
      <c r="R77" s="8"/>
      <c r="S77" s="8"/>
      <c r="U77" s="8"/>
      <c r="V77" s="8"/>
      <c r="W77" s="8"/>
      <c r="Y77" s="8"/>
      <c r="Z77" s="8"/>
      <c r="AA77" s="8"/>
      <c r="AB77" s="8"/>
      <c r="AC77" s="8"/>
      <c r="AD77" s="8"/>
      <c r="AE77" s="8"/>
      <c r="AF77" s="8"/>
      <c r="AG77" s="8"/>
      <c r="AH77" s="8"/>
      <c r="AI77" s="8"/>
      <c r="AJ77" s="8"/>
      <c r="AK77" s="8"/>
      <c r="AL77" s="8"/>
      <c r="AM77" s="24"/>
      <c r="AN77" s="8"/>
      <c r="AQ77" s="8"/>
      <c r="AS77" s="8"/>
      <c r="AT77" s="8"/>
      <c r="AV77" s="8">
        <v>0.5</v>
      </c>
      <c r="AW77" s="9">
        <v>0</v>
      </c>
      <c r="AY77" s="9"/>
      <c r="AZ77" s="9"/>
      <c r="BA77" s="9"/>
      <c r="BB77" s="9"/>
      <c r="BC77" s="9"/>
      <c r="BD77" s="9"/>
      <c r="BE77" s="9"/>
      <c r="BF77" s="9"/>
      <c r="BG77" s="9"/>
      <c r="BH77" s="9"/>
      <c r="BI77" s="9"/>
      <c r="BJ77" s="9"/>
      <c r="BK77" s="9"/>
      <c r="BL77" s="9"/>
      <c r="BM77" s="9"/>
      <c r="BN77" s="9"/>
      <c r="BO77" s="9"/>
      <c r="BP77" s="9"/>
      <c r="BQ77" s="10">
        <v>0</v>
      </c>
      <c r="BR77" s="10">
        <v>0.5</v>
      </c>
    </row>
    <row r="78" spans="1:70" ht="18" customHeight="1" x14ac:dyDescent="0.3">
      <c r="A78" s="11">
        <f t="shared" si="7"/>
        <v>2017</v>
      </c>
      <c r="B78" s="13">
        <v>0.4</v>
      </c>
      <c r="C78" s="13">
        <v>0.42299999999999999</v>
      </c>
      <c r="D78" s="13">
        <v>7.3999999999999996E-2</v>
      </c>
      <c r="E78" s="13">
        <v>0.03</v>
      </c>
      <c r="F78" s="13">
        <v>1.7999999999999999E-2</v>
      </c>
      <c r="G78" s="13">
        <f>1-B78-C78-D78-E78-F78</f>
        <v>5.4999999999999993E-2</v>
      </c>
      <c r="H78" s="13">
        <f>B78/($B78+$C78)</f>
        <v>0.4860267314702309</v>
      </c>
      <c r="I78" s="14">
        <f>C78/($B78+$C78)</f>
        <v>0.5139732685297691</v>
      </c>
      <c r="J78" s="8">
        <v>3.8003627383060359E-2</v>
      </c>
      <c r="K78" s="8"/>
      <c r="L78" s="8"/>
      <c r="M78" s="8">
        <v>0.38573446408655832</v>
      </c>
      <c r="N78" s="8"/>
      <c r="O78" s="8"/>
      <c r="P78" s="8">
        <v>5.2573044205487723E-2</v>
      </c>
      <c r="Q78" s="8">
        <v>9.2750533378796185E-3</v>
      </c>
      <c r="R78" s="8">
        <v>5.1390412527569374E-2</v>
      </c>
      <c r="S78" s="8">
        <v>6.623748617635139E-2</v>
      </c>
      <c r="U78" s="8">
        <v>0.112175293207129</v>
      </c>
      <c r="V78" s="8">
        <v>6.0885066234983076E-2</v>
      </c>
      <c r="W78" s="8">
        <v>0.11614608975261526</v>
      </c>
      <c r="Y78" s="8"/>
      <c r="Z78" s="8">
        <v>0.12855382285364897</v>
      </c>
      <c r="AA78" s="8">
        <v>7.9730833739546508E-2</v>
      </c>
      <c r="AB78" s="8">
        <v>0.12092561624271257</v>
      </c>
      <c r="AC78" s="8"/>
      <c r="AD78" s="8"/>
      <c r="AE78" s="8">
        <v>-0.11592304712485127</v>
      </c>
      <c r="AF78" s="8">
        <v>-0.18742062813709065</v>
      </c>
      <c r="AG78" s="8">
        <v>-0.20983152937973992</v>
      </c>
      <c r="AH78" s="8">
        <v>-0.18872905235618503</v>
      </c>
      <c r="AI78" s="8"/>
      <c r="AJ78" s="8">
        <v>-0.32554990100002584</v>
      </c>
      <c r="AK78" s="8">
        <v>-0.20678826963191829</v>
      </c>
      <c r="AL78" s="8">
        <v>-0.2097200704884763</v>
      </c>
      <c r="AM78" s="24">
        <v>-0.22121556786546648</v>
      </c>
      <c r="AN78" s="8">
        <v>3.5629957951757767E-2</v>
      </c>
      <c r="AO78" s="10">
        <f>$AB78-AN78</f>
        <v>8.5295658290954812E-2</v>
      </c>
      <c r="AP78" s="10">
        <f>$AB78+AN78</f>
        <v>0.15655557419447033</v>
      </c>
      <c r="AQ78" s="8">
        <f>AH78-0.7*AN78</f>
        <v>-0.21367002292241546</v>
      </c>
      <c r="AR78" s="10">
        <f>AH78+0.7*AN78</f>
        <v>-0.1637880817899546</v>
      </c>
      <c r="AS78" s="8">
        <f>AM78-0.6*AN78</f>
        <v>-0.24259354263652114</v>
      </c>
      <c r="AT78" s="8">
        <f>AM78+0.6*AN78</f>
        <v>-0.19983759309441182</v>
      </c>
      <c r="AV78" s="8">
        <v>0.5</v>
      </c>
      <c r="AW78" s="9">
        <v>0</v>
      </c>
      <c r="AY78" s="9"/>
      <c r="AZ78" s="9"/>
      <c r="BA78" s="9"/>
      <c r="BB78" s="9"/>
      <c r="BC78" s="9"/>
      <c r="BD78" s="9"/>
      <c r="BE78" s="9"/>
      <c r="BF78" s="9"/>
      <c r="BG78" s="9"/>
      <c r="BH78" s="9"/>
      <c r="BI78" s="9"/>
      <c r="BJ78" s="9"/>
      <c r="BK78" s="9"/>
      <c r="BL78" s="9"/>
      <c r="BM78" s="9"/>
      <c r="BN78" s="9"/>
      <c r="BO78" s="9"/>
      <c r="BP78" s="9"/>
      <c r="BQ78" s="10">
        <v>0</v>
      </c>
      <c r="BR78" s="10">
        <v>0.5</v>
      </c>
    </row>
    <row r="79" spans="1:70" ht="18" customHeight="1" x14ac:dyDescent="0.3">
      <c r="A79" s="11">
        <f t="shared" si="7"/>
        <v>2018</v>
      </c>
      <c r="B79" s="12"/>
      <c r="C79" s="12"/>
      <c r="D79" s="12"/>
      <c r="E79" s="12"/>
      <c r="F79" s="12"/>
      <c r="G79" s="12"/>
      <c r="H79" s="12"/>
      <c r="I79" s="9"/>
      <c r="J79" s="8"/>
      <c r="K79" s="8"/>
      <c r="L79" s="8"/>
      <c r="M79" s="8"/>
      <c r="N79" s="8"/>
      <c r="O79" s="8"/>
      <c r="P79" s="8"/>
      <c r="Q79" s="8"/>
      <c r="R79" s="8"/>
      <c r="S79" s="8"/>
      <c r="U79" s="8"/>
      <c r="V79" s="8"/>
      <c r="W79" s="8"/>
      <c r="Y79" s="8"/>
      <c r="Z79" s="8"/>
      <c r="AA79" s="8"/>
      <c r="AB79" s="8"/>
      <c r="AC79" s="8"/>
      <c r="AD79" s="8"/>
      <c r="AE79" s="8"/>
      <c r="AF79" s="8"/>
      <c r="AG79" s="8"/>
      <c r="AH79" s="8"/>
      <c r="AI79" s="8"/>
      <c r="AJ79" s="8"/>
      <c r="AK79" s="8"/>
      <c r="AL79" s="8"/>
      <c r="AM79" s="8"/>
      <c r="AN79" s="8"/>
      <c r="AQ79" s="8"/>
      <c r="AS79" s="8"/>
      <c r="AT79" s="8"/>
      <c r="AV79" s="8">
        <v>0.5</v>
      </c>
      <c r="AW79" s="9">
        <v>0</v>
      </c>
      <c r="AY79" s="9"/>
      <c r="AZ79" s="9"/>
      <c r="BA79" s="9"/>
      <c r="BB79" s="9"/>
      <c r="BC79" s="9"/>
      <c r="BD79" s="9"/>
      <c r="BE79" s="9"/>
      <c r="BF79" s="9"/>
      <c r="BG79" s="9"/>
      <c r="BH79" s="9"/>
      <c r="BI79" s="9"/>
      <c r="BJ79" s="9"/>
      <c r="BK79" s="9"/>
      <c r="BL79" s="9"/>
      <c r="BM79" s="9"/>
      <c r="BN79" s="9"/>
      <c r="BO79" s="9"/>
      <c r="BP79" s="9"/>
      <c r="BQ79" s="10">
        <v>0</v>
      </c>
      <c r="BR79" s="10">
        <v>0.5</v>
      </c>
    </row>
    <row r="80" spans="1:70" ht="18" customHeight="1" x14ac:dyDescent="0.3">
      <c r="A80" s="11">
        <f t="shared" si="7"/>
        <v>2019</v>
      </c>
      <c r="B80" s="12"/>
      <c r="C80" s="12"/>
      <c r="D80" s="12"/>
      <c r="E80" s="12"/>
      <c r="F80" s="12"/>
      <c r="G80" s="12"/>
      <c r="H80" s="12"/>
      <c r="I80" s="9"/>
      <c r="J80" s="8"/>
      <c r="K80" s="8"/>
      <c r="L80" s="8"/>
      <c r="M80" s="8"/>
      <c r="N80" s="8"/>
      <c r="O80" s="8"/>
      <c r="P80" s="8"/>
      <c r="Q80" s="8"/>
      <c r="R80" s="8"/>
      <c r="S80" s="8"/>
      <c r="U80" s="8"/>
      <c r="V80" s="8"/>
      <c r="W80" s="8"/>
      <c r="Y80" s="8"/>
      <c r="Z80" s="8"/>
      <c r="AA80" s="8"/>
      <c r="AB80" s="8"/>
      <c r="AC80" s="8"/>
      <c r="AD80" s="8"/>
      <c r="AE80" s="8"/>
      <c r="AF80" s="8"/>
      <c r="AG80" s="8"/>
      <c r="AH80" s="8"/>
      <c r="AI80" s="8"/>
      <c r="AJ80" s="8"/>
      <c r="AK80" s="8"/>
      <c r="AL80" s="8"/>
      <c r="AM80" s="8"/>
      <c r="AN80" s="8"/>
      <c r="AQ80" s="8"/>
      <c r="AS80" s="8"/>
      <c r="AT80" s="8"/>
      <c r="AV80" s="8">
        <v>0.5</v>
      </c>
      <c r="AW80" s="9">
        <v>0</v>
      </c>
      <c r="AY80" s="9"/>
      <c r="AZ80" s="9"/>
      <c r="BA80" s="9"/>
      <c r="BB80" s="9"/>
      <c r="BC80" s="9"/>
      <c r="BD80" s="9"/>
      <c r="BE80" s="9"/>
      <c r="BF80" s="9"/>
      <c r="BG80" s="9"/>
      <c r="BH80" s="9"/>
      <c r="BI80" s="9"/>
      <c r="BJ80" s="9"/>
      <c r="BK80" s="9"/>
      <c r="BL80" s="9"/>
      <c r="BM80" s="9"/>
      <c r="BN80" s="9"/>
      <c r="BO80" s="9"/>
      <c r="BP80" s="9"/>
      <c r="BQ80" s="10">
        <v>0</v>
      </c>
      <c r="BR80" s="10">
        <v>0.5</v>
      </c>
    </row>
    <row r="81" spans="1:70" ht="18" customHeight="1" x14ac:dyDescent="0.3">
      <c r="A81" s="11">
        <f t="shared" si="7"/>
        <v>2020</v>
      </c>
      <c r="B81" s="12"/>
      <c r="C81" s="12"/>
      <c r="D81" s="12"/>
      <c r="E81" s="12"/>
      <c r="F81" s="12"/>
      <c r="G81" s="12"/>
      <c r="H81" s="12"/>
      <c r="I81" s="9"/>
      <c r="J81" s="8"/>
      <c r="K81" s="8"/>
      <c r="L81" s="8"/>
      <c r="M81" s="8"/>
      <c r="N81" s="8"/>
      <c r="O81" s="8"/>
      <c r="P81" s="8"/>
      <c r="Q81" s="8"/>
      <c r="R81" s="8"/>
      <c r="S81" s="8"/>
      <c r="T81" s="8"/>
      <c r="U81" s="8"/>
      <c r="V81" s="8"/>
      <c r="W81" s="8"/>
      <c r="Y81" s="8"/>
      <c r="Z81" s="8"/>
      <c r="AA81" s="8"/>
      <c r="AB81" s="8"/>
      <c r="AC81" s="8"/>
      <c r="AD81" s="8"/>
      <c r="AE81" s="8"/>
      <c r="AF81" s="8"/>
      <c r="AG81" s="8"/>
      <c r="AH81" s="8"/>
      <c r="AI81" s="8"/>
      <c r="AJ81" s="8"/>
      <c r="AK81" s="8"/>
      <c r="AL81" s="8"/>
      <c r="AM81" s="8"/>
      <c r="AN81" s="8"/>
      <c r="AQ81" s="8"/>
      <c r="AS81" s="8"/>
      <c r="AT81" s="8"/>
      <c r="AV81" s="8">
        <v>0.5</v>
      </c>
      <c r="AW81" s="9">
        <v>0</v>
      </c>
      <c r="AY81" s="9"/>
      <c r="AZ81" s="9"/>
      <c r="BA81" s="9"/>
      <c r="BB81" s="9"/>
      <c r="BC81" s="9"/>
      <c r="BD81" s="9"/>
      <c r="BE81" s="9"/>
      <c r="BF81" s="9"/>
      <c r="BG81" s="9"/>
      <c r="BH81" s="9"/>
      <c r="BI81" s="9"/>
      <c r="BJ81" s="9"/>
      <c r="BK81" s="9"/>
      <c r="BL81" s="9"/>
      <c r="BM81" s="9"/>
      <c r="BN81" s="9"/>
      <c r="BO81" s="9"/>
      <c r="BP81" s="9"/>
      <c r="BQ81" s="10">
        <v>0</v>
      </c>
      <c r="BR81" s="10">
        <v>0.5</v>
      </c>
    </row>
    <row r="82" spans="1:70" ht="15.6" x14ac:dyDescent="0.3">
      <c r="J82" s="10"/>
      <c r="K82" s="10"/>
      <c r="L82" s="10"/>
      <c r="M82" s="10"/>
      <c r="N82" s="10"/>
      <c r="O82" s="10"/>
      <c r="P82" s="10"/>
      <c r="Q82" s="10"/>
      <c r="R82" s="10"/>
      <c r="S82" s="10"/>
      <c r="T82" s="10"/>
      <c r="U82" s="10"/>
      <c r="V82" s="10"/>
      <c r="W82" s="10"/>
      <c r="Y82" s="10"/>
      <c r="AD82" s="10"/>
    </row>
    <row r="83" spans="1:70" ht="15.6" x14ac:dyDescent="0.3">
      <c r="A83" s="1" t="s">
        <v>14</v>
      </c>
      <c r="J83" s="10"/>
      <c r="K83" s="10"/>
      <c r="L83" s="10"/>
      <c r="M83" s="10"/>
      <c r="N83" s="10"/>
      <c r="O83" s="10"/>
      <c r="P83" s="10"/>
      <c r="Q83" s="10"/>
      <c r="R83" s="10"/>
      <c r="S83" s="10"/>
      <c r="T83" s="10"/>
      <c r="U83" s="10"/>
      <c r="V83" s="10"/>
      <c r="W83" s="10"/>
      <c r="Y83" s="10"/>
      <c r="AD83" s="10"/>
    </row>
    <row r="84" spans="1:70" ht="15.6" x14ac:dyDescent="0.3">
      <c r="A84" s="1"/>
      <c r="J84" s="10"/>
      <c r="K84" s="10"/>
      <c r="L84" s="10"/>
      <c r="M84" s="10"/>
      <c r="N84" s="10"/>
      <c r="O84" s="10"/>
      <c r="P84" s="10"/>
      <c r="Q84" s="10"/>
      <c r="R84" s="10"/>
      <c r="S84" s="10"/>
      <c r="T84" s="10"/>
      <c r="U84" s="10"/>
      <c r="V84" s="10"/>
      <c r="W84" s="10"/>
      <c r="Y84" s="10"/>
      <c r="AD84" s="10"/>
    </row>
    <row r="85" spans="1:70" ht="15.6" x14ac:dyDescent="0.3">
      <c r="A85" s="1"/>
      <c r="J85" s="10"/>
      <c r="K85" s="10"/>
      <c r="L85" s="10"/>
      <c r="M85" s="10"/>
      <c r="N85" s="10"/>
      <c r="O85" s="10"/>
      <c r="P85" s="10"/>
      <c r="Q85" s="10"/>
      <c r="R85" s="10"/>
      <c r="S85" s="10"/>
      <c r="T85" s="10"/>
      <c r="U85" s="10"/>
      <c r="V85" s="10"/>
      <c r="W85" s="10"/>
      <c r="Y85" s="10"/>
      <c r="AD85" s="10"/>
    </row>
    <row r="86" spans="1:70" ht="15.6" x14ac:dyDescent="0.3">
      <c r="A86" s="1" t="s">
        <v>17</v>
      </c>
      <c r="J86" s="10"/>
      <c r="K86" s="10"/>
      <c r="L86" s="10"/>
      <c r="M86" s="10"/>
      <c r="N86" s="10"/>
      <c r="O86" s="10"/>
      <c r="P86" s="10"/>
      <c r="Q86" s="10"/>
      <c r="R86" s="10"/>
      <c r="S86" s="10"/>
      <c r="T86" s="10"/>
      <c r="U86" s="10"/>
      <c r="V86" s="10"/>
      <c r="W86" s="10"/>
      <c r="Y86" s="10"/>
      <c r="AD86" s="10"/>
    </row>
    <row r="87" spans="1:70" ht="15.6" x14ac:dyDescent="0.3">
      <c r="A87" s="18" t="s">
        <v>16</v>
      </c>
      <c r="B87" s="13">
        <v>0.372</v>
      </c>
      <c r="C87" s="13">
        <v>0.379</v>
      </c>
      <c r="D87" s="13">
        <v>0.193</v>
      </c>
      <c r="E87" s="13">
        <v>0.02</v>
      </c>
      <c r="F87" s="13">
        <v>0</v>
      </c>
      <c r="G87" s="13">
        <f t="shared" ref="G87:G88" si="8">1-B87-C87-D87-E87-F87</f>
        <v>3.599999999999999E-2</v>
      </c>
      <c r="H87" s="13">
        <f>B87/($B87+$C87)</f>
        <v>0.49533954727030627</v>
      </c>
      <c r="I87" s="14">
        <f>C87/($B87+$C87)</f>
        <v>0.50466045272969373</v>
      </c>
      <c r="J87" s="10"/>
      <c r="K87" s="10"/>
      <c r="L87" s="10"/>
      <c r="M87" s="10"/>
      <c r="N87" s="10"/>
      <c r="O87" s="10"/>
      <c r="P87" s="10"/>
      <c r="Q87" s="10"/>
      <c r="R87" s="10"/>
      <c r="S87" s="10"/>
      <c r="T87" s="10"/>
      <c r="U87" s="10"/>
      <c r="V87" s="10"/>
      <c r="W87" s="10"/>
      <c r="Y87" s="10"/>
      <c r="AD87" s="10"/>
    </row>
    <row r="88" spans="1:70" ht="15.6" x14ac:dyDescent="0.3">
      <c r="A88" s="18" t="s">
        <v>15</v>
      </c>
      <c r="B88" s="13">
        <v>0.39200000000000002</v>
      </c>
      <c r="C88" s="13">
        <v>0.35799999999999998</v>
      </c>
      <c r="D88" s="13">
        <v>0.183</v>
      </c>
      <c r="E88" s="13">
        <v>2.9000000000000001E-2</v>
      </c>
      <c r="F88" s="13">
        <v>0</v>
      </c>
      <c r="G88" s="13">
        <f t="shared" si="8"/>
        <v>3.8000000000000006E-2</v>
      </c>
      <c r="H88" s="13">
        <f>B88/($B88+$C88)</f>
        <v>0.52266666666666672</v>
      </c>
      <c r="I88" s="14">
        <f>C88/($B88+$C88)</f>
        <v>0.47733333333333333</v>
      </c>
      <c r="J88" s="10"/>
      <c r="K88" s="10"/>
      <c r="L88" s="10"/>
      <c r="M88" s="10"/>
      <c r="N88" s="10"/>
      <c r="O88" s="10"/>
      <c r="P88" s="10"/>
      <c r="Q88" s="10"/>
      <c r="R88" s="10"/>
      <c r="S88" s="10"/>
      <c r="T88" s="10"/>
      <c r="U88" s="10"/>
      <c r="V88" s="10"/>
      <c r="W88" s="10"/>
      <c r="Y88" s="10"/>
      <c r="AD88" s="10"/>
    </row>
    <row r="89" spans="1:70" ht="15.6" x14ac:dyDescent="0.3">
      <c r="J89" s="10"/>
      <c r="K89" s="10"/>
      <c r="L89" s="10"/>
      <c r="M89" s="10"/>
      <c r="N89" s="10"/>
      <c r="O89" s="10"/>
      <c r="P89" s="10"/>
      <c r="Q89" s="10"/>
      <c r="R89" s="10"/>
      <c r="S89" s="10"/>
      <c r="T89" s="10"/>
      <c r="U89" s="10"/>
      <c r="V89" s="10"/>
      <c r="W89" s="10"/>
      <c r="Y89" s="10"/>
      <c r="AD89" s="10"/>
    </row>
    <row r="90" spans="1:70" ht="15.6" x14ac:dyDescent="0.3">
      <c r="B90" s="2" t="s">
        <v>20</v>
      </c>
      <c r="J90" s="10"/>
      <c r="K90" s="10"/>
      <c r="L90" s="10"/>
      <c r="M90" s="10"/>
      <c r="N90" s="10"/>
      <c r="O90" s="10"/>
      <c r="P90" s="10"/>
      <c r="Q90" s="10"/>
      <c r="R90" s="10"/>
      <c r="S90" s="10"/>
      <c r="T90" s="10"/>
      <c r="U90" s="10"/>
      <c r="V90" s="10"/>
      <c r="W90" s="10"/>
      <c r="Y90" s="10"/>
      <c r="AD90" s="10"/>
    </row>
    <row r="91" spans="1:70" ht="15.6" x14ac:dyDescent="0.3">
      <c r="A91" s="20" t="s">
        <v>21</v>
      </c>
      <c r="B91" s="20" t="s">
        <v>22</v>
      </c>
      <c r="K91" s="10"/>
      <c r="L91" s="10"/>
      <c r="M91" s="10"/>
      <c r="N91" s="10"/>
      <c r="O91" s="10"/>
      <c r="P91" s="10"/>
      <c r="Q91" s="10"/>
      <c r="R91" s="10"/>
      <c r="S91" s="10"/>
      <c r="T91" s="10"/>
      <c r="U91" s="10"/>
      <c r="V91" s="10"/>
      <c r="W91" s="10"/>
      <c r="Y91" s="10"/>
      <c r="AD91" s="10"/>
    </row>
    <row r="92" spans="1:70" ht="15.6" x14ac:dyDescent="0.3">
      <c r="A92" s="11">
        <v>1955</v>
      </c>
      <c r="B92" s="19">
        <f>H$16</f>
        <v>0.48283038501560871</v>
      </c>
      <c r="K92" s="10"/>
      <c r="L92" s="10"/>
      <c r="M92" s="10"/>
      <c r="N92" s="10"/>
      <c r="O92" s="10"/>
      <c r="P92" s="10"/>
      <c r="Q92" s="10"/>
      <c r="R92" s="10"/>
      <c r="S92" s="10"/>
      <c r="T92" s="10"/>
      <c r="U92" s="10"/>
      <c r="V92" s="10"/>
      <c r="W92" s="10"/>
      <c r="Y92" s="10"/>
      <c r="AD92" s="10"/>
    </row>
    <row r="93" spans="1:70" ht="15.6" x14ac:dyDescent="0.3">
      <c r="A93" s="11">
        <v>1959</v>
      </c>
      <c r="B93" s="19">
        <f>H$20</f>
        <v>0.46995708154506438</v>
      </c>
      <c r="K93" s="10"/>
      <c r="L93" s="10"/>
      <c r="M93" s="10"/>
      <c r="N93" s="10"/>
      <c r="O93" s="10"/>
      <c r="P93" s="10"/>
      <c r="Q93" s="10"/>
      <c r="R93" s="10"/>
      <c r="S93" s="10"/>
      <c r="T93" s="10"/>
      <c r="U93" s="10"/>
      <c r="V93" s="10"/>
      <c r="W93" s="10"/>
      <c r="Y93" s="10"/>
      <c r="AD93" s="10"/>
    </row>
    <row r="94" spans="1:70" ht="15.6" x14ac:dyDescent="0.3">
      <c r="A94" s="11">
        <v>1964</v>
      </c>
      <c r="B94" s="19">
        <f>H$25</f>
        <v>0.504</v>
      </c>
      <c r="K94" s="10"/>
      <c r="L94" s="10"/>
      <c r="M94" s="10"/>
      <c r="N94" s="10"/>
      <c r="O94" s="10"/>
      <c r="P94" s="10"/>
      <c r="Q94" s="10"/>
      <c r="R94" s="10"/>
      <c r="S94" s="10"/>
      <c r="T94" s="10"/>
      <c r="U94" s="10"/>
      <c r="V94" s="10"/>
      <c r="W94" s="10"/>
      <c r="Y94" s="10"/>
      <c r="AD94" s="10"/>
    </row>
    <row r="95" spans="1:70" ht="15.6" x14ac:dyDescent="0.3">
      <c r="A95" s="11">
        <v>1966</v>
      </c>
      <c r="B95" s="19">
        <f>H$27</f>
        <v>0.53392658509454949</v>
      </c>
      <c r="K95" s="10"/>
      <c r="L95" s="10"/>
      <c r="M95" s="10"/>
      <c r="N95" s="10"/>
      <c r="O95" s="10"/>
      <c r="P95" s="10"/>
      <c r="Q95" s="10"/>
      <c r="R95" s="10"/>
      <c r="S95" s="10"/>
      <c r="T95" s="10"/>
      <c r="U95" s="10"/>
      <c r="V95" s="10"/>
      <c r="W95" s="10"/>
      <c r="Y95" s="10"/>
      <c r="AD95" s="10"/>
    </row>
    <row r="96" spans="1:70" ht="15.6" x14ac:dyDescent="0.3">
      <c r="A96" s="11">
        <v>1970</v>
      </c>
      <c r="B96" s="19">
        <f>H$31</f>
        <v>0.48156424581005586</v>
      </c>
      <c r="K96" s="10"/>
      <c r="L96" s="10"/>
      <c r="M96" s="10"/>
      <c r="N96" s="10"/>
      <c r="O96" s="10"/>
      <c r="P96" s="10"/>
      <c r="Q96" s="10"/>
      <c r="R96" s="10"/>
      <c r="S96" s="10"/>
      <c r="T96" s="10"/>
      <c r="U96" s="10"/>
      <c r="V96" s="10"/>
      <c r="W96" s="10"/>
      <c r="Y96" s="10"/>
      <c r="Z96" s="10"/>
      <c r="AA96" s="10"/>
      <c r="AB96" s="10"/>
      <c r="AC96" s="10"/>
      <c r="AD96" s="10"/>
    </row>
    <row r="97" spans="1:30" ht="15.6" x14ac:dyDescent="0.3">
      <c r="A97" s="11">
        <v>1974</v>
      </c>
      <c r="B97" s="19">
        <f>H$35</f>
        <v>0.50899400399733519</v>
      </c>
      <c r="K97" s="10"/>
      <c r="L97" s="10"/>
      <c r="M97" s="10"/>
      <c r="N97" s="10"/>
      <c r="O97" s="10"/>
      <c r="P97" s="10"/>
      <c r="Q97" s="10"/>
      <c r="R97" s="10"/>
      <c r="S97" s="10"/>
      <c r="T97" s="10"/>
      <c r="U97" s="10"/>
      <c r="V97" s="10"/>
      <c r="W97" s="10"/>
      <c r="X97" s="10"/>
      <c r="Y97" s="10"/>
      <c r="Z97" s="10"/>
      <c r="AA97" s="10"/>
      <c r="AB97" s="10"/>
      <c r="AC97" s="10"/>
      <c r="AD97" s="10"/>
    </row>
    <row r="98" spans="1:30" ht="15.6" x14ac:dyDescent="0.3">
      <c r="A98" s="11">
        <v>1979</v>
      </c>
      <c r="B98" s="19">
        <f>H$40</f>
        <v>0.45668316831683164</v>
      </c>
      <c r="K98" s="10"/>
      <c r="L98" s="10"/>
      <c r="M98" s="10"/>
      <c r="N98" s="10"/>
      <c r="O98" s="10"/>
      <c r="P98" s="10"/>
      <c r="Q98" s="10"/>
      <c r="R98" s="10"/>
      <c r="S98" s="10"/>
      <c r="T98" s="10"/>
      <c r="U98" s="10"/>
      <c r="V98" s="10"/>
      <c r="W98" s="10"/>
      <c r="X98" s="10"/>
      <c r="Y98" s="10"/>
      <c r="Z98" s="10"/>
      <c r="AA98" s="10"/>
      <c r="AB98" s="10"/>
      <c r="AC98" s="10"/>
      <c r="AD98" s="10"/>
    </row>
    <row r="99" spans="1:30" ht="15.6" x14ac:dyDescent="0.3">
      <c r="A99" s="11">
        <v>1983</v>
      </c>
      <c r="B99" s="19">
        <f>H$44</f>
        <v>0.39428571428571435</v>
      </c>
    </row>
    <row r="100" spans="1:30" ht="15.6" x14ac:dyDescent="0.3">
      <c r="A100" s="11">
        <v>1987</v>
      </c>
      <c r="B100" s="19">
        <f>H$48</f>
        <v>0.42191780821917807</v>
      </c>
    </row>
    <row r="101" spans="1:30" ht="15.6" x14ac:dyDescent="0.3">
      <c r="A101" s="11">
        <v>1992</v>
      </c>
      <c r="B101" s="19">
        <f>H$53</f>
        <v>0.45085190039318485</v>
      </c>
    </row>
    <row r="102" spans="1:30" ht="15.6" x14ac:dyDescent="0.3">
      <c r="A102" s="11">
        <v>1997</v>
      </c>
      <c r="B102" s="19">
        <f>H$58</f>
        <v>0.58457374830852504</v>
      </c>
    </row>
    <row r="103" spans="1:30" ht="15.6" x14ac:dyDescent="0.3">
      <c r="A103" s="11">
        <v>2001</v>
      </c>
      <c r="B103" s="19">
        <f>H$62</f>
        <v>0.56215469613259672</v>
      </c>
    </row>
    <row r="104" spans="1:30" ht="15.6" x14ac:dyDescent="0.3">
      <c r="A104" s="11">
        <v>2005</v>
      </c>
      <c r="B104" s="19">
        <f>H$66</f>
        <v>0.52071005917159763</v>
      </c>
    </row>
    <row r="105" spans="1:30" ht="15.6" x14ac:dyDescent="0.3">
      <c r="A105" s="11">
        <v>2010</v>
      </c>
      <c r="B105" s="19">
        <f>H$71</f>
        <v>0.44546850998463899</v>
      </c>
    </row>
    <row r="106" spans="1:30" ht="15.6" x14ac:dyDescent="0.3">
      <c r="A106" s="11">
        <v>2015</v>
      </c>
      <c r="B106" s="19">
        <f>H$76</f>
        <v>0.45170876671619609</v>
      </c>
    </row>
    <row r="107" spans="1:30" ht="15.6" x14ac:dyDescent="0.3">
      <c r="A107" s="11">
        <v>2016</v>
      </c>
      <c r="B107" s="19">
        <v>0.48099999999999998</v>
      </c>
    </row>
    <row r="108" spans="1:30" ht="15.6" x14ac:dyDescent="0.3">
      <c r="A108" s="11">
        <v>2017</v>
      </c>
      <c r="B108" s="19">
        <f>H$78</f>
        <v>0.4860267314702309</v>
      </c>
    </row>
    <row r="109" spans="1:30" ht="15.6" x14ac:dyDescent="0.3">
      <c r="A109" s="11"/>
    </row>
  </sheetData>
  <mergeCells count="10">
    <mergeCell ref="AE4:AH4"/>
    <mergeCell ref="U4:Y4"/>
    <mergeCell ref="Z4:AC4"/>
    <mergeCell ref="AJ4:AM4"/>
    <mergeCell ref="A2:T2"/>
    <mergeCell ref="A4:A5"/>
    <mergeCell ref="B4:G4"/>
    <mergeCell ref="H4:I4"/>
    <mergeCell ref="J4:L4"/>
    <mergeCell ref="M4:O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heetViews>
  <sheetFormatPr baseColWidth="10" defaultColWidth="8.88671875" defaultRowHeight="14.4" x14ac:dyDescent="0.3"/>
  <sheetData>
    <row r="1" spans="1:6" x14ac:dyDescent="0.3">
      <c r="A1" t="s">
        <v>21</v>
      </c>
      <c r="B1" t="s">
        <v>44</v>
      </c>
      <c r="C1" t="s">
        <v>43</v>
      </c>
      <c r="D1" t="s">
        <v>42</v>
      </c>
      <c r="E1" t="s">
        <v>41</v>
      </c>
      <c r="F1" t="s">
        <v>40</v>
      </c>
    </row>
    <row r="2" spans="1:6" x14ac:dyDescent="0.3">
      <c r="A2">
        <v>1955</v>
      </c>
      <c r="B2">
        <v>0</v>
      </c>
      <c r="C2">
        <v>0.47809784368479458</v>
      </c>
      <c r="D2">
        <v>0.41319523570928701</v>
      </c>
      <c r="E2">
        <v>0.62805938720703125</v>
      </c>
    </row>
    <row r="3" spans="1:6" x14ac:dyDescent="0.3">
      <c r="A3">
        <v>1959</v>
      </c>
      <c r="B3">
        <v>0</v>
      </c>
      <c r="C3">
        <v>0.46263081598649486</v>
      </c>
      <c r="D3">
        <v>0.49601052359450648</v>
      </c>
      <c r="E3">
        <v>0.60605156421661377</v>
      </c>
    </row>
    <row r="4" spans="1:6" x14ac:dyDescent="0.3">
      <c r="A4">
        <v>1964</v>
      </c>
      <c r="B4">
        <v>0</v>
      </c>
      <c r="C4">
        <v>0.49547171760384251</v>
      </c>
      <c r="D4">
        <v>0.48893964555240832</v>
      </c>
      <c r="E4">
        <v>0.6499902606010437</v>
      </c>
    </row>
    <row r="5" spans="1:6" x14ac:dyDescent="0.3">
      <c r="A5">
        <v>1966</v>
      </c>
      <c r="B5">
        <v>0</v>
      </c>
      <c r="C5">
        <v>0.52531426240074142</v>
      </c>
      <c r="D5">
        <v>0.4818687675103101</v>
      </c>
      <c r="E5">
        <v>0.62174326181411743</v>
      </c>
    </row>
    <row r="6" spans="1:6" x14ac:dyDescent="0.3">
      <c r="A6">
        <v>1970</v>
      </c>
      <c r="B6">
        <v>0</v>
      </c>
      <c r="C6">
        <v>0.2708075443486998</v>
      </c>
      <c r="D6">
        <v>0.35760503734325949</v>
      </c>
      <c r="E6">
        <v>0.56146746873855591</v>
      </c>
    </row>
    <row r="7" spans="1:6" x14ac:dyDescent="0.3">
      <c r="A7">
        <v>1974</v>
      </c>
      <c r="B7">
        <v>0</v>
      </c>
      <c r="C7">
        <v>0.32954770658686994</v>
      </c>
      <c r="D7">
        <v>0.45414960919547354</v>
      </c>
      <c r="E7">
        <v>0.5857352614402771</v>
      </c>
    </row>
    <row r="8" spans="1:6" x14ac:dyDescent="0.3">
      <c r="A8">
        <v>1979</v>
      </c>
      <c r="B8">
        <v>0</v>
      </c>
      <c r="C8">
        <v>0.43072482654371097</v>
      </c>
      <c r="D8">
        <v>0.4907926084219475</v>
      </c>
      <c r="E8">
        <v>0.49933338165283203</v>
      </c>
      <c r="F8">
        <v>0.85417509078979492</v>
      </c>
    </row>
    <row r="9" spans="1:6" x14ac:dyDescent="0.3">
      <c r="A9">
        <v>1983</v>
      </c>
      <c r="B9">
        <v>0</v>
      </c>
      <c r="C9">
        <v>0.36610324432247082</v>
      </c>
      <c r="D9">
        <v>0.52743560764842146</v>
      </c>
      <c r="E9">
        <v>0.45845067501068115</v>
      </c>
      <c r="F9">
        <v>0.70835018157958984</v>
      </c>
    </row>
    <row r="10" spans="1:6" x14ac:dyDescent="0.3">
      <c r="A10">
        <v>1987</v>
      </c>
      <c r="B10">
        <v>0</v>
      </c>
      <c r="C10">
        <v>0.3863768685608458</v>
      </c>
      <c r="D10">
        <v>0.4065883363457084</v>
      </c>
      <c r="E10">
        <v>0.5000646710395813</v>
      </c>
      <c r="F10">
        <v>0.72680085897445679</v>
      </c>
    </row>
    <row r="11" spans="1:6" x14ac:dyDescent="0.3">
      <c r="A11">
        <v>1992</v>
      </c>
      <c r="B11">
        <v>0</v>
      </c>
      <c r="C11">
        <v>0.42466210218812195</v>
      </c>
      <c r="D11">
        <v>0.41370839708336465</v>
      </c>
      <c r="E11">
        <v>0.50942999124526978</v>
      </c>
      <c r="F11">
        <v>0.73568093776702881</v>
      </c>
    </row>
    <row r="12" spans="1:6" x14ac:dyDescent="0.3">
      <c r="A12">
        <v>1997</v>
      </c>
      <c r="B12">
        <v>0</v>
      </c>
      <c r="C12">
        <v>0.53325138547273976</v>
      </c>
      <c r="D12">
        <v>0.60571854638149947</v>
      </c>
      <c r="E12">
        <v>0.67167854309082031</v>
      </c>
      <c r="F12">
        <v>0.81148660182952881</v>
      </c>
    </row>
    <row r="13" spans="1:6" x14ac:dyDescent="0.3">
      <c r="A13">
        <v>2001</v>
      </c>
      <c r="B13">
        <v>0</v>
      </c>
      <c r="C13">
        <v>0.51344126644588528</v>
      </c>
      <c r="D13">
        <v>0.58596396324739586</v>
      </c>
      <c r="E13">
        <v>0.64061027765274048</v>
      </c>
      <c r="F13">
        <v>0.91013872623443604</v>
      </c>
    </row>
    <row r="14" spans="1:6" x14ac:dyDescent="0.3">
      <c r="A14">
        <v>2005</v>
      </c>
      <c r="B14">
        <v>0</v>
      </c>
      <c r="C14">
        <v>0.48490116346491874</v>
      </c>
      <c r="D14">
        <v>0.50527415331543568</v>
      </c>
      <c r="E14">
        <v>0.60274344682693481</v>
      </c>
      <c r="F14">
        <v>0.80744516849517822</v>
      </c>
    </row>
    <row r="15" spans="1:6" x14ac:dyDescent="0.3">
      <c r="A15">
        <v>2010</v>
      </c>
      <c r="B15">
        <v>0</v>
      </c>
      <c r="C15">
        <v>0.40031815975816232</v>
      </c>
      <c r="D15">
        <v>0.63822494520935613</v>
      </c>
      <c r="E15">
        <v>0.47320812940597534</v>
      </c>
      <c r="F15">
        <v>0.89646828174591064</v>
      </c>
    </row>
    <row r="16" spans="1:6" x14ac:dyDescent="0.3">
      <c r="A16">
        <v>2015</v>
      </c>
      <c r="B16">
        <v>0</v>
      </c>
      <c r="C16">
        <v>0.37581527548288274</v>
      </c>
      <c r="D16">
        <v>0.53633725751782368</v>
      </c>
      <c r="E16">
        <v>0.50420182943344116</v>
      </c>
      <c r="F16">
        <v>0.86328995227813721</v>
      </c>
    </row>
    <row r="17" spans="1:6" x14ac:dyDescent="0.3">
      <c r="A17">
        <v>2016</v>
      </c>
      <c r="B17">
        <v>0</v>
      </c>
      <c r="C17">
        <v>0.43490134150740933</v>
      </c>
      <c r="D17">
        <v>0.59171466323828836</v>
      </c>
      <c r="E17">
        <v>0.50298500061035156</v>
      </c>
      <c r="F17">
        <v>0.697651207447052</v>
      </c>
    </row>
    <row r="18" spans="1:6" x14ac:dyDescent="0.3">
      <c r="A18">
        <v>2017</v>
      </c>
      <c r="B18">
        <v>0</v>
      </c>
      <c r="C18">
        <v>0.38677641442113719</v>
      </c>
      <c r="D18">
        <v>0.56264252626584188</v>
      </c>
      <c r="E18">
        <v>0.54251402616500854</v>
      </c>
      <c r="F18">
        <v>0.96159237623214722</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heetViews>
  <sheetFormatPr baseColWidth="10" defaultColWidth="8.88671875" defaultRowHeight="14.4" x14ac:dyDescent="0.3"/>
  <sheetData>
    <row r="1" spans="1:6" x14ac:dyDescent="0.3">
      <c r="A1" t="s">
        <v>21</v>
      </c>
      <c r="B1" t="s">
        <v>44</v>
      </c>
      <c r="C1" t="s">
        <v>48</v>
      </c>
      <c r="D1" t="s">
        <v>47</v>
      </c>
      <c r="E1" t="s">
        <v>46</v>
      </c>
      <c r="F1" t="s">
        <v>45</v>
      </c>
    </row>
    <row r="2" spans="1:6" x14ac:dyDescent="0.3">
      <c r="A2">
        <v>1955</v>
      </c>
      <c r="B2">
        <v>0.48283040523529053</v>
      </c>
    </row>
    <row r="3" spans="1:6" x14ac:dyDescent="0.3">
      <c r="A3">
        <v>1959</v>
      </c>
      <c r="B3">
        <v>0.46995708346366882</v>
      </c>
    </row>
    <row r="4" spans="1:6" x14ac:dyDescent="0.3">
      <c r="A4">
        <v>1964</v>
      </c>
      <c r="B4">
        <v>0.50400000810623169</v>
      </c>
    </row>
    <row r="5" spans="1:6" x14ac:dyDescent="0.3">
      <c r="A5">
        <v>1966</v>
      </c>
      <c r="B5">
        <v>0.53392654657363892</v>
      </c>
    </row>
    <row r="6" spans="1:6" x14ac:dyDescent="0.3">
      <c r="A6">
        <v>1970</v>
      </c>
      <c r="B6">
        <v>0.4815642237663269</v>
      </c>
    </row>
    <row r="7" spans="1:6" x14ac:dyDescent="0.3">
      <c r="A7">
        <v>1974</v>
      </c>
      <c r="B7">
        <v>0.50899404287338257</v>
      </c>
    </row>
    <row r="8" spans="1:6" x14ac:dyDescent="0.3">
      <c r="A8">
        <v>1979</v>
      </c>
      <c r="B8">
        <v>0.44346755743026733</v>
      </c>
      <c r="C8">
        <v>0.45420071482658386</v>
      </c>
      <c r="D8">
        <v>0.86746585369110107</v>
      </c>
      <c r="E8">
        <v>0.94833135604858398</v>
      </c>
    </row>
    <row r="9" spans="1:6" x14ac:dyDescent="0.3">
      <c r="A9">
        <v>1983</v>
      </c>
      <c r="B9">
        <v>0.29218944907188416</v>
      </c>
      <c r="C9">
        <v>0.38438156247138977</v>
      </c>
      <c r="D9">
        <v>0.73249596357345581</v>
      </c>
      <c r="E9">
        <v>0.84717530012130737</v>
      </c>
    </row>
    <row r="10" spans="1:6" x14ac:dyDescent="0.3">
      <c r="A10">
        <v>1987</v>
      </c>
      <c r="B10">
        <v>0.3063943088054657</v>
      </c>
      <c r="C10">
        <v>0.41135427355766296</v>
      </c>
      <c r="D10">
        <v>0.79167260726292932</v>
      </c>
      <c r="E10">
        <v>0.77166664600372314</v>
      </c>
    </row>
    <row r="11" spans="1:6" x14ac:dyDescent="0.3">
      <c r="A11">
        <v>1992</v>
      </c>
      <c r="B11">
        <v>0.38449504971504211</v>
      </c>
      <c r="C11">
        <v>0.4398466944694519</v>
      </c>
      <c r="D11">
        <v>0.77505600452423096</v>
      </c>
      <c r="E11">
        <v>0.57977122068405151</v>
      </c>
    </row>
    <row r="12" spans="1:6" x14ac:dyDescent="0.3">
      <c r="A12">
        <v>1997</v>
      </c>
      <c r="B12">
        <v>0.47952099144458771</v>
      </c>
      <c r="C12">
        <v>0.57257705926895142</v>
      </c>
      <c r="D12">
        <v>0.87049752473831177</v>
      </c>
      <c r="E12">
        <v>0.81659233570098877</v>
      </c>
      <c r="F12">
        <v>0.72328025102615356</v>
      </c>
    </row>
    <row r="13" spans="1:6" x14ac:dyDescent="0.3">
      <c r="A13">
        <v>2001</v>
      </c>
      <c r="B13">
        <v>0.5745469331741333</v>
      </c>
      <c r="C13">
        <v>0.55142003297805786</v>
      </c>
      <c r="D13">
        <v>0.96593904495239258</v>
      </c>
      <c r="E13">
        <v>0.94800031185150146</v>
      </c>
      <c r="F13">
        <v>0.61172711849212646</v>
      </c>
    </row>
    <row r="14" spans="1:6" x14ac:dyDescent="0.3">
      <c r="A14">
        <v>2005</v>
      </c>
      <c r="B14">
        <v>0.54115241765975952</v>
      </c>
      <c r="C14">
        <v>0.51157695055007935</v>
      </c>
      <c r="D14">
        <v>0.89195740222930908</v>
      </c>
      <c r="E14">
        <v>0.73346626758575439</v>
      </c>
      <c r="F14">
        <v>0.68376284837722778</v>
      </c>
    </row>
    <row r="15" spans="1:6" x14ac:dyDescent="0.3">
      <c r="A15">
        <v>2010</v>
      </c>
      <c r="B15">
        <v>0.17786943912506104</v>
      </c>
      <c r="C15">
        <v>0.40828964114189148</v>
      </c>
      <c r="D15">
        <v>0.85323202610015869</v>
      </c>
      <c r="E15">
        <v>0.83841234445571899</v>
      </c>
      <c r="F15">
        <v>0.63228583335876465</v>
      </c>
    </row>
    <row r="16" spans="1:6" x14ac:dyDescent="0.3">
      <c r="A16">
        <v>2015</v>
      </c>
      <c r="B16">
        <v>0.64091008901596069</v>
      </c>
      <c r="C16">
        <v>0.40781030058860779</v>
      </c>
      <c r="D16">
        <v>0.82101911306381226</v>
      </c>
      <c r="E16">
        <v>0.73930627107620239</v>
      </c>
      <c r="F16">
        <v>0.68298876285552979</v>
      </c>
    </row>
    <row r="17" spans="1:6" x14ac:dyDescent="0.3">
      <c r="A17">
        <v>2016</v>
      </c>
      <c r="B17">
        <v>0.59102517366409302</v>
      </c>
      <c r="C17">
        <v>0.45556440949440002</v>
      </c>
      <c r="D17">
        <v>0.73040241003036499</v>
      </c>
      <c r="E17">
        <v>0.67029905319213867</v>
      </c>
      <c r="F17">
        <v>0.71710628271102905</v>
      </c>
    </row>
    <row r="18" spans="1:6" x14ac:dyDescent="0.3">
      <c r="A18">
        <v>2017</v>
      </c>
      <c r="B18">
        <v>0.77079093456268311</v>
      </c>
      <c r="C18">
        <v>0.44168484210968018</v>
      </c>
      <c r="D18">
        <v>0.81231796741485596</v>
      </c>
      <c r="E18">
        <v>0.82278215885162354</v>
      </c>
      <c r="F18">
        <v>0.68595618009567261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14"/>
  <sheetViews>
    <sheetView workbookViewId="0">
      <selection activeCell="A2" sqref="A2:F13"/>
    </sheetView>
  </sheetViews>
  <sheetFormatPr baseColWidth="10" defaultRowHeight="14.4" x14ac:dyDescent="0.3"/>
  <cols>
    <col min="1" max="1" width="56.5546875" customWidth="1"/>
    <col min="2" max="5" width="19.77734375" customWidth="1"/>
    <col min="6" max="6" width="22" customWidth="1"/>
  </cols>
  <sheetData>
    <row r="1" spans="1:6" ht="18" customHeight="1" thickBot="1" x14ac:dyDescent="0.35">
      <c r="A1" s="3"/>
      <c r="B1" s="3"/>
      <c r="C1" s="3"/>
      <c r="D1" s="3"/>
      <c r="E1" s="3"/>
      <c r="F1" s="3"/>
    </row>
    <row r="2" spans="1:6" ht="45" customHeight="1" thickTop="1" thickBot="1" x14ac:dyDescent="0.35">
      <c r="A2" s="102" t="s">
        <v>353</v>
      </c>
      <c r="B2" s="103"/>
      <c r="C2" s="103"/>
      <c r="D2" s="103"/>
      <c r="E2" s="103"/>
      <c r="F2" s="104"/>
    </row>
    <row r="3" spans="1:6" ht="77.400000000000006" customHeight="1" thickTop="1" thickBot="1" x14ac:dyDescent="0.35">
      <c r="A3" s="90" t="s">
        <v>118</v>
      </c>
      <c r="B3" s="45" t="s">
        <v>117</v>
      </c>
      <c r="C3" s="45" t="s">
        <v>356</v>
      </c>
      <c r="D3" s="45" t="s">
        <v>357</v>
      </c>
      <c r="E3" s="45" t="s">
        <v>358</v>
      </c>
      <c r="F3" s="45" t="s">
        <v>359</v>
      </c>
    </row>
    <row r="4" spans="1:6" ht="25.05" customHeight="1" thickTop="1" thickBot="1" x14ac:dyDescent="0.35">
      <c r="A4" s="91"/>
      <c r="B4" s="46">
        <f>SUM(C4:F4)</f>
        <v>1</v>
      </c>
      <c r="C4" s="46">
        <v>0.2767</v>
      </c>
      <c r="D4" s="46">
        <v>0.24010000000000001</v>
      </c>
      <c r="E4" s="46">
        <v>0.22320000000000004</v>
      </c>
      <c r="F4" s="46">
        <v>0.26</v>
      </c>
    </row>
    <row r="5" spans="1:6" ht="40.049999999999997" customHeight="1" thickTop="1" thickBot="1" x14ac:dyDescent="0.35">
      <c r="A5" s="45" t="s">
        <v>116</v>
      </c>
      <c r="B5" s="46">
        <v>0.55800000000000005</v>
      </c>
      <c r="C5" s="43">
        <v>0.317</v>
      </c>
      <c r="D5" s="43">
        <v>0.38700000000000001</v>
      </c>
      <c r="E5" s="43">
        <v>0.61699999999999999</v>
      </c>
      <c r="F5" s="43">
        <v>0.90700000000000003</v>
      </c>
    </row>
    <row r="6" spans="1:6" ht="40.049999999999997" customHeight="1" thickTop="1" thickBot="1" x14ac:dyDescent="0.35">
      <c r="A6" s="45" t="s">
        <v>115</v>
      </c>
      <c r="B6" s="46">
        <v>0.51300000000000001</v>
      </c>
      <c r="C6" s="43">
        <v>0.66800000000000004</v>
      </c>
      <c r="D6" s="43">
        <v>0.46</v>
      </c>
      <c r="E6" s="43">
        <v>0.26700000000000002</v>
      </c>
      <c r="F6" s="43">
        <v>0.61099999999999999</v>
      </c>
    </row>
    <row r="7" spans="1:6" ht="22.05" customHeight="1" thickTop="1" thickBot="1" x14ac:dyDescent="0.35">
      <c r="A7" s="44" t="s">
        <v>114</v>
      </c>
      <c r="B7" s="46">
        <v>0.32600000000000001</v>
      </c>
      <c r="C7" s="43">
        <v>0.38700000000000001</v>
      </c>
      <c r="D7" s="43">
        <v>0.41399999999999998</v>
      </c>
      <c r="E7" s="43">
        <v>0.35899999999999999</v>
      </c>
      <c r="F7" s="43">
        <v>0.156</v>
      </c>
    </row>
    <row r="8" spans="1:6" ht="22.05" customHeight="1" thickTop="1" thickBot="1" x14ac:dyDescent="0.35">
      <c r="A8" s="44" t="s">
        <v>354</v>
      </c>
      <c r="B8" s="46">
        <v>0.15</v>
      </c>
      <c r="C8" s="43">
        <v>9.0999999999999998E-2</v>
      </c>
      <c r="D8" s="43">
        <v>0.20300000000000001</v>
      </c>
      <c r="E8" s="43">
        <v>0.25700000000000001</v>
      </c>
      <c r="F8" s="43">
        <v>7.6999999999999999E-2</v>
      </c>
    </row>
    <row r="9" spans="1:6" ht="22.05" customHeight="1" thickTop="1" thickBot="1" x14ac:dyDescent="0.35">
      <c r="A9" s="44" t="s">
        <v>355</v>
      </c>
      <c r="B9" s="46">
        <v>0.6</v>
      </c>
      <c r="C9" s="43">
        <v>0.48</v>
      </c>
      <c r="D9" s="43">
        <v>0.69</v>
      </c>
      <c r="E9" s="43">
        <v>0.78</v>
      </c>
      <c r="F9" s="43">
        <v>0.51</v>
      </c>
    </row>
    <row r="10" spans="1:6" ht="21" customHeight="1" thickTop="1" thickBot="1" x14ac:dyDescent="0.35">
      <c r="A10" s="92"/>
      <c r="B10" s="92"/>
      <c r="C10" s="92"/>
      <c r="D10" s="92"/>
      <c r="E10" s="92"/>
      <c r="F10" s="92"/>
    </row>
    <row r="11" spans="1:6" ht="21" customHeight="1" thickTop="1" x14ac:dyDescent="0.3">
      <c r="A11" s="93" t="s">
        <v>360</v>
      </c>
      <c r="B11" s="94"/>
      <c r="C11" s="94"/>
      <c r="D11" s="94"/>
      <c r="E11" s="94"/>
      <c r="F11" s="95"/>
    </row>
    <row r="12" spans="1:6" ht="21" customHeight="1" x14ac:dyDescent="0.3">
      <c r="A12" s="96"/>
      <c r="B12" s="97"/>
      <c r="C12" s="97"/>
      <c r="D12" s="97"/>
      <c r="E12" s="97"/>
      <c r="F12" s="98"/>
    </row>
    <row r="13" spans="1:6" ht="30.6" customHeight="1" thickBot="1" x14ac:dyDescent="0.35">
      <c r="A13" s="99"/>
      <c r="B13" s="100"/>
      <c r="C13" s="100"/>
      <c r="D13" s="100"/>
      <c r="E13" s="100"/>
      <c r="F13" s="101"/>
    </row>
    <row r="14" spans="1:6" ht="15" thickTop="1" x14ac:dyDescent="0.3"/>
  </sheetData>
  <mergeCells count="4">
    <mergeCell ref="A3:A4"/>
    <mergeCell ref="A10:F10"/>
    <mergeCell ref="A11:F13"/>
    <mergeCell ref="A2:F2"/>
  </mergeCells>
  <printOptions horizontalCentered="1" verticalCentered="1"/>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58"/>
  <sheetViews>
    <sheetView workbookViewId="0">
      <pane xSplit="6" ySplit="6" topLeftCell="G7" activePane="bottomRight" state="frozen"/>
      <selection pane="topRight"/>
      <selection pane="bottomLeft"/>
      <selection pane="bottomRight"/>
    </sheetView>
  </sheetViews>
  <sheetFormatPr baseColWidth="10" defaultRowHeight="14.4" x14ac:dyDescent="0.3"/>
  <cols>
    <col min="1" max="1" width="10.77734375" customWidth="1"/>
    <col min="2" max="2" width="13.77734375" customWidth="1"/>
    <col min="3" max="42" width="10.77734375" customWidth="1"/>
  </cols>
  <sheetData>
    <row r="1" spans="1:48" ht="18" customHeight="1" thickBot="1" x14ac:dyDescent="0.35">
      <c r="A1" s="87" t="s">
        <v>361</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row>
    <row r="2" spans="1:48" ht="40.049999999999997" customHeight="1" thickTop="1" thickBot="1" x14ac:dyDescent="0.35">
      <c r="A2" s="127" t="s">
        <v>216</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9"/>
    </row>
    <row r="3" spans="1:48" ht="18" customHeight="1" thickTop="1" thickBot="1" x14ac:dyDescent="0.3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row>
    <row r="4" spans="1:48" ht="18" customHeight="1" thickTop="1" thickBot="1" x14ac:dyDescent="0.35">
      <c r="A4" s="111" t="s">
        <v>215</v>
      </c>
      <c r="B4" s="111"/>
      <c r="C4" s="111" t="s">
        <v>214</v>
      </c>
      <c r="D4" s="111" t="s">
        <v>213</v>
      </c>
      <c r="E4" s="111" t="s">
        <v>212</v>
      </c>
      <c r="F4" s="111" t="s">
        <v>211</v>
      </c>
      <c r="G4" s="111" t="s">
        <v>210</v>
      </c>
      <c r="H4" s="121" t="s">
        <v>209</v>
      </c>
      <c r="I4" s="92"/>
      <c r="J4" s="92"/>
      <c r="K4" s="92"/>
      <c r="L4" s="122"/>
      <c r="M4" s="121" t="s">
        <v>208</v>
      </c>
      <c r="N4" s="92"/>
      <c r="O4" s="92"/>
      <c r="P4" s="92"/>
      <c r="Q4" s="92"/>
      <c r="R4" s="92"/>
      <c r="S4" s="92"/>
      <c r="T4" s="92"/>
      <c r="U4" s="122"/>
      <c r="V4" s="121" t="s">
        <v>207</v>
      </c>
      <c r="W4" s="92"/>
      <c r="X4" s="92"/>
      <c r="Y4" s="92"/>
      <c r="Z4" s="92"/>
      <c r="AA4" s="92"/>
      <c r="AB4" s="92"/>
      <c r="AC4" s="92"/>
      <c r="AD4" s="92"/>
      <c r="AE4" s="92"/>
      <c r="AF4" s="92"/>
      <c r="AG4" s="92"/>
      <c r="AH4" s="92"/>
      <c r="AI4" s="92"/>
      <c r="AJ4" s="122"/>
      <c r="AK4" s="121" t="s">
        <v>206</v>
      </c>
      <c r="AL4" s="92"/>
      <c r="AM4" s="92"/>
      <c r="AN4" s="92"/>
      <c r="AO4" s="92"/>
      <c r="AP4" s="92"/>
      <c r="AQ4" s="92"/>
      <c r="AR4" s="92"/>
      <c r="AS4" s="92"/>
      <c r="AT4" s="92"/>
      <c r="AU4" s="92"/>
      <c r="AV4" s="122"/>
    </row>
    <row r="5" spans="1:48" ht="18" customHeight="1" thickTop="1" thickBot="1" x14ac:dyDescent="0.35">
      <c r="A5" s="114"/>
      <c r="B5" s="114"/>
      <c r="C5" s="114"/>
      <c r="D5" s="114"/>
      <c r="E5" s="114"/>
      <c r="F5" s="114"/>
      <c r="G5" s="114"/>
      <c r="H5" s="121" t="s">
        <v>205</v>
      </c>
      <c r="I5" s="122"/>
      <c r="J5" s="111" t="s">
        <v>204</v>
      </c>
      <c r="K5" s="121" t="s">
        <v>203</v>
      </c>
      <c r="L5" s="92"/>
      <c r="M5" s="115" t="s">
        <v>202</v>
      </c>
      <c r="N5" s="113"/>
      <c r="O5" s="116"/>
      <c r="P5" s="114" t="s">
        <v>201</v>
      </c>
      <c r="Q5" s="114" t="s">
        <v>200</v>
      </c>
      <c r="R5" s="114" t="s">
        <v>199</v>
      </c>
      <c r="S5" s="121" t="s">
        <v>198</v>
      </c>
      <c r="T5" s="92"/>
      <c r="U5" s="122"/>
      <c r="V5" s="113" t="s">
        <v>197</v>
      </c>
      <c r="W5" s="113"/>
      <c r="X5" s="113"/>
      <c r="Y5" s="114" t="s">
        <v>196</v>
      </c>
      <c r="Z5" s="114" t="s">
        <v>195</v>
      </c>
      <c r="AA5" s="114" t="s">
        <v>194</v>
      </c>
      <c r="AB5" s="113" t="s">
        <v>193</v>
      </c>
      <c r="AC5" s="113"/>
      <c r="AD5" s="113"/>
      <c r="AE5" s="113" t="s">
        <v>192</v>
      </c>
      <c r="AF5" s="113"/>
      <c r="AG5" s="113"/>
      <c r="AH5" s="114" t="s">
        <v>191</v>
      </c>
      <c r="AI5" s="114" t="s">
        <v>190</v>
      </c>
      <c r="AJ5" s="114" t="s">
        <v>189</v>
      </c>
      <c r="AK5" s="113" t="s">
        <v>188</v>
      </c>
      <c r="AL5" s="113"/>
      <c r="AM5" s="113"/>
      <c r="AN5" s="3"/>
      <c r="AO5" s="3"/>
      <c r="AP5" s="3"/>
      <c r="AQ5" s="113" t="s">
        <v>187</v>
      </c>
      <c r="AR5" s="113"/>
      <c r="AS5" s="113"/>
      <c r="AT5" s="3"/>
      <c r="AU5" s="3"/>
      <c r="AV5" s="3"/>
    </row>
    <row r="6" spans="1:48" ht="49.95" customHeight="1" thickTop="1" thickBot="1" x14ac:dyDescent="0.35">
      <c r="A6" s="112"/>
      <c r="B6" s="112"/>
      <c r="C6" s="112"/>
      <c r="D6" s="112"/>
      <c r="E6" s="112"/>
      <c r="F6" s="112"/>
      <c r="G6" s="112"/>
      <c r="H6" s="34" t="s">
        <v>186</v>
      </c>
      <c r="I6" s="71" t="s">
        <v>185</v>
      </c>
      <c r="J6" s="112"/>
      <c r="K6" s="34" t="s">
        <v>186</v>
      </c>
      <c r="L6" s="71" t="s">
        <v>185</v>
      </c>
      <c r="M6" s="4" t="s">
        <v>184</v>
      </c>
      <c r="N6" s="4" t="s">
        <v>183</v>
      </c>
      <c r="O6" s="4" t="s">
        <v>182</v>
      </c>
      <c r="P6" s="112"/>
      <c r="Q6" s="112"/>
      <c r="R6" s="112"/>
      <c r="S6" s="4" t="s">
        <v>184</v>
      </c>
      <c r="T6" s="4" t="s">
        <v>183</v>
      </c>
      <c r="U6" s="4" t="s">
        <v>182</v>
      </c>
      <c r="V6" s="5" t="s">
        <v>110</v>
      </c>
      <c r="W6" s="34" t="s">
        <v>181</v>
      </c>
      <c r="X6" s="34" t="s">
        <v>180</v>
      </c>
      <c r="Y6" s="112"/>
      <c r="Z6" s="112"/>
      <c r="AA6" s="112"/>
      <c r="AB6" s="5" t="s">
        <v>110</v>
      </c>
      <c r="AC6" s="34" t="s">
        <v>181</v>
      </c>
      <c r="AD6" s="34" t="s">
        <v>180</v>
      </c>
      <c r="AE6" s="34" t="s">
        <v>179</v>
      </c>
      <c r="AF6" s="34" t="s">
        <v>178</v>
      </c>
      <c r="AG6" s="71" t="s">
        <v>177</v>
      </c>
      <c r="AH6" s="112"/>
      <c r="AI6" s="112"/>
      <c r="AJ6" s="112"/>
      <c r="AK6" s="5" t="s">
        <v>176</v>
      </c>
      <c r="AL6" s="34" t="s">
        <v>175</v>
      </c>
      <c r="AM6" s="34" t="s">
        <v>174</v>
      </c>
      <c r="AN6" s="34" t="s">
        <v>173</v>
      </c>
      <c r="AO6" s="34" t="s">
        <v>172</v>
      </c>
      <c r="AP6" s="34" t="s">
        <v>171</v>
      </c>
      <c r="AQ6" s="5" t="s">
        <v>176</v>
      </c>
      <c r="AR6" s="34" t="s">
        <v>175</v>
      </c>
      <c r="AS6" s="34" t="s">
        <v>174</v>
      </c>
      <c r="AT6" s="34" t="s">
        <v>173</v>
      </c>
      <c r="AU6" s="34" t="s">
        <v>172</v>
      </c>
      <c r="AV6" s="34" t="s">
        <v>171</v>
      </c>
    </row>
    <row r="7" spans="1:48" ht="18" customHeight="1" thickTop="1" x14ac:dyDescent="0.3">
      <c r="A7" s="60">
        <v>1958</v>
      </c>
      <c r="B7" s="60" t="s">
        <v>170</v>
      </c>
      <c r="C7" s="7" t="s">
        <v>131</v>
      </c>
      <c r="D7" s="7">
        <v>1650</v>
      </c>
      <c r="E7" s="7" t="s">
        <v>169</v>
      </c>
      <c r="F7" s="58">
        <v>0.5505557656288147</v>
      </c>
      <c r="G7" s="58">
        <v>0.4494442343711853</v>
      </c>
      <c r="H7" s="58">
        <v>0.47858646512031555</v>
      </c>
      <c r="I7" s="58">
        <v>0.62504847347736359</v>
      </c>
      <c r="J7" s="58">
        <v>-0.14646200835704803</v>
      </c>
      <c r="K7" s="58">
        <v>0.53422456979751587</v>
      </c>
      <c r="L7" s="58">
        <v>0.46577540040016174</v>
      </c>
      <c r="M7" s="58">
        <v>0.60109024978900338</v>
      </c>
      <c r="N7" s="58">
        <v>0.56127319087672289</v>
      </c>
      <c r="O7" s="58">
        <v>0.47302015125751495</v>
      </c>
      <c r="P7" s="58">
        <v>0.12807009853148843</v>
      </c>
      <c r="Q7" s="58">
        <v>3.981705891228049E-2</v>
      </c>
      <c r="R7" s="58">
        <v>8.825303961920794E-2</v>
      </c>
      <c r="S7" s="58">
        <v>0.22495543460051221</v>
      </c>
      <c r="T7" s="58">
        <v>0.58306596179803216</v>
      </c>
      <c r="U7" s="58">
        <v>0.19197860360145569</v>
      </c>
      <c r="V7" s="58">
        <v>0.56814226508140564</v>
      </c>
      <c r="W7" s="58">
        <v>0.54041137287639252</v>
      </c>
      <c r="X7" s="58">
        <v>0.39039555191993713</v>
      </c>
      <c r="Y7" s="58">
        <v>-0.17774671316146851</v>
      </c>
      <c r="Z7" s="58">
        <v>-0.17095420247872828</v>
      </c>
      <c r="AA7" s="58">
        <v>-5.3398998067043291E-2</v>
      </c>
      <c r="AB7" s="58">
        <v>0.71871656179428101</v>
      </c>
      <c r="AC7" s="58">
        <v>0.23315507546067238</v>
      </c>
      <c r="AD7" s="58">
        <v>4.8128340393304825E-2</v>
      </c>
      <c r="AE7" s="58">
        <v>0.56814226508140564</v>
      </c>
      <c r="AF7" s="58">
        <v>0.56514471699999502</v>
      </c>
      <c r="AG7" s="58">
        <v>0.42992981834983335</v>
      </c>
      <c r="AH7" s="58">
        <v>-3.0040527811442952E-2</v>
      </c>
      <c r="AI7" s="58">
        <v>-0.13821244673157229</v>
      </c>
      <c r="AJ7" s="58">
        <v>-0.13688020313983429</v>
      </c>
      <c r="AK7" s="58"/>
      <c r="AL7" s="61"/>
      <c r="AM7" s="61"/>
      <c r="AN7" s="61"/>
      <c r="AO7" s="61"/>
      <c r="AP7" s="61"/>
      <c r="AQ7" s="58"/>
      <c r="AR7" s="61"/>
      <c r="AS7" s="61"/>
      <c r="AT7" s="61"/>
      <c r="AU7" s="61"/>
      <c r="AV7" s="61"/>
    </row>
    <row r="8" spans="1:48" ht="18" customHeight="1" x14ac:dyDescent="0.3">
      <c r="A8" s="56"/>
      <c r="B8" s="56"/>
      <c r="C8" s="11"/>
      <c r="D8" s="11"/>
      <c r="E8" s="11" t="s">
        <v>168</v>
      </c>
      <c r="F8" s="12">
        <v>0.5505557656288147</v>
      </c>
      <c r="G8" s="12">
        <v>0.4494442343711853</v>
      </c>
      <c r="H8" s="12">
        <v>0.47908949851989746</v>
      </c>
      <c r="I8" s="12">
        <v>0.61945068836212158</v>
      </c>
      <c r="J8" s="12">
        <v>-0.14036118984222412</v>
      </c>
      <c r="K8" s="12">
        <v>0.53422456979751587</v>
      </c>
      <c r="L8" s="12">
        <v>0.46577540040016174</v>
      </c>
      <c r="M8" s="12">
        <v>0.62152935629038331</v>
      </c>
      <c r="N8" s="12">
        <v>0.55958707551480724</v>
      </c>
      <c r="O8" s="12">
        <v>0.47281357645988464</v>
      </c>
      <c r="P8" s="12">
        <v>0.14871577983049866</v>
      </c>
      <c r="Q8" s="12">
        <v>6.1942280775576064E-2</v>
      </c>
      <c r="R8" s="12">
        <v>8.6773499054922598E-2</v>
      </c>
      <c r="S8" s="12">
        <v>0.22495543460051221</v>
      </c>
      <c r="T8" s="12">
        <v>0.58306596179803216</v>
      </c>
      <c r="U8" s="12">
        <v>0.19197860360145569</v>
      </c>
      <c r="V8" s="12">
        <v>0.56757843494415283</v>
      </c>
      <c r="W8" s="12">
        <v>0.52679428337772394</v>
      </c>
      <c r="X8" s="12">
        <v>0.47365370392799377</v>
      </c>
      <c r="Y8" s="12">
        <v>-9.3924731016159058E-2</v>
      </c>
      <c r="Z8" s="12">
        <v>-8.3934905115376046E-2</v>
      </c>
      <c r="AA8" s="12">
        <v>-4.9876646012606218E-2</v>
      </c>
      <c r="AB8" s="12">
        <v>0.71871656179428101</v>
      </c>
      <c r="AC8" s="12">
        <v>0.23315507546067238</v>
      </c>
      <c r="AD8" s="12">
        <v>4.8128340393304825E-2</v>
      </c>
      <c r="AE8" s="12">
        <v>0.56757843494415283</v>
      </c>
      <c r="AF8" s="12">
        <v>0.56155988681311142</v>
      </c>
      <c r="AG8" s="12">
        <v>0.45135776698699659</v>
      </c>
      <c r="AH8" s="12">
        <v>-2.8058972096264401E-2</v>
      </c>
      <c r="AI8" s="12">
        <v>-0.11622066795715624</v>
      </c>
      <c r="AJ8" s="12">
        <v>-0.11354575767669339</v>
      </c>
      <c r="AK8" s="12"/>
      <c r="AL8" s="55"/>
      <c r="AM8" s="55"/>
      <c r="AN8" s="55"/>
      <c r="AO8" s="55"/>
      <c r="AP8" s="55"/>
      <c r="AQ8" s="12"/>
      <c r="AR8" s="55"/>
      <c r="AS8" s="55"/>
      <c r="AT8" s="55"/>
      <c r="AU8" s="55"/>
      <c r="AV8" s="55"/>
    </row>
    <row r="9" spans="1:48" ht="18" customHeight="1" thickBot="1" x14ac:dyDescent="0.35">
      <c r="A9" s="56"/>
      <c r="B9" s="56"/>
      <c r="C9" s="11"/>
      <c r="D9" s="11"/>
      <c r="E9" s="11" t="s">
        <v>167</v>
      </c>
      <c r="F9" s="12">
        <v>0.42772635817527771</v>
      </c>
      <c r="G9" s="12">
        <v>0.57227364182472229</v>
      </c>
      <c r="H9" s="12">
        <v>0.35525402426719666</v>
      </c>
      <c r="I9" s="12">
        <v>0.5078168511390686</v>
      </c>
      <c r="J9" s="12">
        <v>-0.15256282687187195</v>
      </c>
      <c r="K9" s="12">
        <v>0.53422456979751587</v>
      </c>
      <c r="L9" s="12">
        <v>0.46577540040016174</v>
      </c>
      <c r="M9" s="12">
        <v>0.45782173583408653</v>
      </c>
      <c r="N9" s="12">
        <v>0.44012989878510161</v>
      </c>
      <c r="O9" s="12">
        <v>0.35039731860160828</v>
      </c>
      <c r="P9" s="12">
        <v>0.10742441723247825</v>
      </c>
      <c r="Q9" s="12">
        <v>1.7691837048984915E-2</v>
      </c>
      <c r="R9" s="12">
        <v>8.9732580183493338E-2</v>
      </c>
      <c r="S9" s="12">
        <v>0.22495543460051221</v>
      </c>
      <c r="T9" s="12">
        <v>0.58306596179803216</v>
      </c>
      <c r="U9" s="12">
        <v>0.19197860360145569</v>
      </c>
      <c r="V9" s="12">
        <v>0.44587668776512146</v>
      </c>
      <c r="W9" s="12">
        <v>0.43119905492152416</v>
      </c>
      <c r="X9" s="12">
        <v>0.18430799245834351</v>
      </c>
      <c r="Y9" s="12">
        <v>-0.26156869530677795</v>
      </c>
      <c r="Z9" s="12">
        <v>-0.25797349984208068</v>
      </c>
      <c r="AA9" s="12">
        <v>-5.6921350121480419E-2</v>
      </c>
      <c r="AB9" s="12">
        <v>0.71871656179428101</v>
      </c>
      <c r="AC9" s="12">
        <v>0.23315507546067238</v>
      </c>
      <c r="AD9" s="12">
        <v>4.8128340393304825E-2</v>
      </c>
      <c r="AE9" s="12">
        <v>0.44587668776512146</v>
      </c>
      <c r="AF9" s="12">
        <v>0.44590013973334153</v>
      </c>
      <c r="AG9" s="12">
        <v>0.28567246225913312</v>
      </c>
      <c r="AH9" s="12">
        <v>-3.2022083526621614E-2</v>
      </c>
      <c r="AI9" s="12">
        <v>-0.16020422550598834</v>
      </c>
      <c r="AJ9" s="12">
        <v>-0.16021464860297502</v>
      </c>
      <c r="AK9" s="12"/>
      <c r="AL9" s="55"/>
      <c r="AM9" s="55"/>
      <c r="AN9" s="55"/>
      <c r="AO9" s="55"/>
      <c r="AP9" s="55"/>
      <c r="AQ9" s="12"/>
      <c r="AR9" s="55"/>
      <c r="AS9" s="55"/>
      <c r="AT9" s="55"/>
      <c r="AU9" s="55"/>
      <c r="AV9" s="55"/>
    </row>
    <row r="10" spans="1:48" ht="18" customHeight="1" thickTop="1" x14ac:dyDescent="0.3">
      <c r="A10" s="60">
        <v>1962</v>
      </c>
      <c r="B10" s="60" t="s">
        <v>146</v>
      </c>
      <c r="C10" s="7" t="s">
        <v>131</v>
      </c>
      <c r="D10" s="7">
        <v>1512</v>
      </c>
      <c r="E10" s="7" t="s">
        <v>167</v>
      </c>
      <c r="F10" s="58">
        <v>0.42702201008796692</v>
      </c>
      <c r="G10" s="58">
        <v>0.57297798991203308</v>
      </c>
      <c r="H10" s="58">
        <v>0.35289967060089111</v>
      </c>
      <c r="I10" s="58">
        <v>0.49074569344520569</v>
      </c>
      <c r="J10" s="58">
        <v>-0.13784602284431458</v>
      </c>
      <c r="K10" s="58">
        <v>0.51718509197235107</v>
      </c>
      <c r="L10" s="58">
        <v>0.48281490802764893</v>
      </c>
      <c r="M10" s="58">
        <v>0.40865170955657959</v>
      </c>
      <c r="N10" s="58">
        <v>0.45100847327616822</v>
      </c>
      <c r="O10" s="58">
        <v>0.36972767114639282</v>
      </c>
      <c r="P10" s="58">
        <v>3.8924038410186768E-2</v>
      </c>
      <c r="Q10" s="58">
        <v>-4.235676371958863E-2</v>
      </c>
      <c r="R10" s="58">
        <v>8.1280802129775398E-2</v>
      </c>
      <c r="S10" s="58">
        <v>0.3075554370880127</v>
      </c>
      <c r="T10" s="58">
        <v>0.5346142053604126</v>
      </c>
      <c r="U10" s="58">
        <v>0.15319985151290894</v>
      </c>
      <c r="V10" s="58">
        <v>0.47113782167434692</v>
      </c>
      <c r="W10" s="58">
        <v>0.3474394178152479</v>
      </c>
      <c r="X10" s="58">
        <v>0.26601919531822205</v>
      </c>
      <c r="Y10" s="58">
        <v>-0.20511862635612488</v>
      </c>
      <c r="Z10" s="58">
        <v>-0.16758531454344505</v>
      </c>
      <c r="AA10" s="58">
        <v>-0.13490198096980272</v>
      </c>
      <c r="AB10" s="58">
        <v>0.66221678256988525</v>
      </c>
      <c r="AC10" s="58">
        <v>0.28846007585525513</v>
      </c>
      <c r="AD10" s="58">
        <v>4.6025905758142471E-2</v>
      </c>
      <c r="AE10" s="58">
        <v>0.47113782167434692</v>
      </c>
      <c r="AF10" s="58">
        <v>0.38838576522710794</v>
      </c>
      <c r="AG10" s="58">
        <v>0.23452794650012174</v>
      </c>
      <c r="AH10" s="58">
        <v>-0.11352362019263618</v>
      </c>
      <c r="AI10" s="58">
        <v>-0.23660987517422519</v>
      </c>
      <c r="AJ10" s="58">
        <v>-0.19983118341989678</v>
      </c>
      <c r="AK10" s="58">
        <v>0.46061779260635377</v>
      </c>
      <c r="AL10" s="61">
        <v>0.43088435381650925</v>
      </c>
      <c r="AM10" s="61">
        <v>0.37298914790153503</v>
      </c>
      <c r="AN10" s="61">
        <v>0.3120015561580658</v>
      </c>
      <c r="AO10" s="61">
        <v>0.2037077397108078</v>
      </c>
      <c r="AP10" s="61">
        <v>1.2939542531967219E-2</v>
      </c>
      <c r="AQ10" s="58"/>
      <c r="AR10" s="61"/>
      <c r="AS10" s="61"/>
      <c r="AT10" s="61"/>
      <c r="AU10" s="61"/>
      <c r="AV10" s="61"/>
    </row>
    <row r="11" spans="1:48" ht="18" customHeight="1" thickBot="1" x14ac:dyDescent="0.35">
      <c r="A11" s="40"/>
      <c r="B11" s="40"/>
      <c r="C11" s="67"/>
      <c r="D11" s="67"/>
      <c r="E11" s="67" t="s">
        <v>166</v>
      </c>
      <c r="F11" s="63">
        <v>0.43664166331291199</v>
      </c>
      <c r="G11" s="63">
        <v>0.56335833668708801</v>
      </c>
      <c r="H11" s="63">
        <v>0.36631637811660767</v>
      </c>
      <c r="I11" s="63">
        <v>0.50108081102371216</v>
      </c>
      <c r="J11" s="63">
        <v>-0.13476443290710449</v>
      </c>
      <c r="K11" s="63">
        <v>0.51718509197235107</v>
      </c>
      <c r="L11" s="63">
        <v>0.48281490802764893</v>
      </c>
      <c r="M11" s="63">
        <v>0.44613182544708252</v>
      </c>
      <c r="N11" s="63">
        <v>0.44572340069516547</v>
      </c>
      <c r="O11" s="63">
        <v>0.38405719399452209</v>
      </c>
      <c r="P11" s="63">
        <v>6.2074631452560425E-2</v>
      </c>
      <c r="Q11" s="63">
        <v>4.0842475191704697E-4</v>
      </c>
      <c r="R11" s="63">
        <v>6.1666206700643378E-2</v>
      </c>
      <c r="S11" s="12">
        <v>0.3075554370880127</v>
      </c>
      <c r="T11" s="12">
        <v>0.5346142053604126</v>
      </c>
      <c r="U11" s="12">
        <v>0.15319985151290894</v>
      </c>
      <c r="V11" s="63">
        <v>0.47646182775497437</v>
      </c>
      <c r="W11" s="63">
        <v>0.36663396179735558</v>
      </c>
      <c r="X11" s="63">
        <v>0.30611094832420349</v>
      </c>
      <c r="Y11" s="63">
        <v>-0.17035087943077087</v>
      </c>
      <c r="Z11" s="63">
        <v>-0.13702624944278829</v>
      </c>
      <c r="AA11" s="63">
        <v>-0.1181559474541215</v>
      </c>
      <c r="AB11" s="12">
        <v>0.66221678256988525</v>
      </c>
      <c r="AC11" s="12">
        <v>0.28846007585525513</v>
      </c>
      <c r="AD11" s="12">
        <v>4.6025905758142471E-2</v>
      </c>
      <c r="AE11" s="63">
        <v>0.47646182775497437</v>
      </c>
      <c r="AF11" s="63">
        <v>0.39706900753387292</v>
      </c>
      <c r="AG11" s="63">
        <v>0.27286597048951661</v>
      </c>
      <c r="AH11" s="63">
        <v>-0.10423342762997267</v>
      </c>
      <c r="AI11" s="63">
        <v>-0.20359585726545776</v>
      </c>
      <c r="AJ11" s="63">
        <v>-0.16831015938941263</v>
      </c>
      <c r="AK11" s="63">
        <v>0.46879275441169738</v>
      </c>
      <c r="AL11" s="68">
        <v>0.44416673481464386</v>
      </c>
      <c r="AM11" s="68">
        <v>0.32474789023399353</v>
      </c>
      <c r="AN11" s="68">
        <v>0.23497229814529419</v>
      </c>
      <c r="AO11" s="68">
        <v>0.14576326310634613</v>
      </c>
      <c r="AP11" s="68">
        <v>7.8961968421936146E-3</v>
      </c>
      <c r="AQ11" s="63"/>
      <c r="AR11" s="68"/>
      <c r="AS11" s="68"/>
      <c r="AT11" s="68"/>
      <c r="AU11" s="68"/>
      <c r="AV11" s="68"/>
    </row>
    <row r="12" spans="1:48" ht="18" customHeight="1" thickTop="1" x14ac:dyDescent="0.3">
      <c r="A12" s="60">
        <v>1967</v>
      </c>
      <c r="B12" s="60" t="s">
        <v>162</v>
      </c>
      <c r="C12" s="7" t="s">
        <v>131</v>
      </c>
      <c r="D12" s="7">
        <v>2008</v>
      </c>
      <c r="E12" s="7" t="s">
        <v>165</v>
      </c>
      <c r="F12" s="58">
        <v>0.32500001788139343</v>
      </c>
      <c r="G12" s="58">
        <v>0.67499998211860657</v>
      </c>
      <c r="H12" s="58">
        <v>0.27416300773620605</v>
      </c>
      <c r="I12" s="58">
        <v>0.37864032387733459</v>
      </c>
      <c r="J12" s="58">
        <v>-0.10447731614112854</v>
      </c>
      <c r="K12" s="58">
        <v>0.52529019117355347</v>
      </c>
      <c r="L12" s="58">
        <v>0.47470980882644653</v>
      </c>
      <c r="M12" s="58">
        <v>0.35736662701845068</v>
      </c>
      <c r="N12" s="58">
        <v>0.32619539520941071</v>
      </c>
      <c r="O12" s="58">
        <v>0.29279071092605591</v>
      </c>
      <c r="P12" s="58">
        <v>6.4575916092394769E-2</v>
      </c>
      <c r="Q12" s="58">
        <v>3.1171231809039968E-2</v>
      </c>
      <c r="R12" s="58">
        <v>3.3404684283354802E-2</v>
      </c>
      <c r="S12" s="58">
        <v>0.2260037325322628</v>
      </c>
      <c r="T12" s="58">
        <v>0.57592692971229553</v>
      </c>
      <c r="U12" s="58">
        <v>0.19806933403015137</v>
      </c>
      <c r="V12" s="58">
        <v>0.33342516422271729</v>
      </c>
      <c r="W12" s="58">
        <v>0.31002033254476613</v>
      </c>
      <c r="X12" s="58">
        <v>0.27761936187744141</v>
      </c>
      <c r="Y12" s="58">
        <v>-5.5805802345275879E-2</v>
      </c>
      <c r="Z12" s="58">
        <v>-4.932651848625208E-2</v>
      </c>
      <c r="AA12" s="58">
        <v>-2.9154477029219694E-2</v>
      </c>
      <c r="AB12" s="58">
        <v>0.66811966896057129</v>
      </c>
      <c r="AC12" s="58">
        <v>0.25576347857713699</v>
      </c>
      <c r="AD12" s="58">
        <v>5.5177342146635056E-2</v>
      </c>
      <c r="AE12" s="58"/>
      <c r="AF12" s="58"/>
      <c r="AG12" s="58"/>
      <c r="AH12" s="58"/>
      <c r="AI12" s="58"/>
      <c r="AJ12" s="58"/>
      <c r="AK12" s="58">
        <v>0.34788779301847711</v>
      </c>
      <c r="AL12" s="61">
        <v>0.34790047944843006</v>
      </c>
      <c r="AM12" s="61">
        <v>0.25195739298454817</v>
      </c>
      <c r="AN12" s="61">
        <v>0.23727967132914271</v>
      </c>
      <c r="AO12" s="61">
        <v>0.1732972264289856</v>
      </c>
      <c r="AP12" s="61">
        <v>1.3299809705671961E-2</v>
      </c>
      <c r="AQ12" s="58"/>
      <c r="AR12" s="61"/>
      <c r="AS12" s="61"/>
      <c r="AT12" s="61"/>
      <c r="AU12" s="61"/>
      <c r="AV12" s="61"/>
    </row>
    <row r="13" spans="1:48" ht="18" customHeight="1" x14ac:dyDescent="0.3">
      <c r="A13" s="56"/>
      <c r="B13" s="56"/>
      <c r="C13" s="11"/>
      <c r="D13" s="11"/>
      <c r="E13" s="11" t="s">
        <v>164</v>
      </c>
      <c r="F13" s="12">
        <v>0.44800000000000001</v>
      </c>
      <c r="G13" s="12">
        <v>0.55200000000000005</v>
      </c>
      <c r="H13" s="57">
        <v>0.37792314064008603</v>
      </c>
      <c r="I13" s="57">
        <v>0.52194109465849792</v>
      </c>
      <c r="J13" s="57">
        <v>-0.14401795401841197</v>
      </c>
      <c r="K13" s="12"/>
      <c r="L13" s="12"/>
      <c r="M13" s="12"/>
      <c r="N13" s="12"/>
      <c r="O13" s="12"/>
      <c r="P13" s="57">
        <v>8.9015411746686951E-2</v>
      </c>
      <c r="Q13" s="57">
        <v>4.2968341791126408E-2</v>
      </c>
      <c r="R13" s="57">
        <v>4.6047069955560543E-2</v>
      </c>
      <c r="S13" s="57">
        <v>0.2260037325322628</v>
      </c>
      <c r="T13" s="57">
        <v>0.57592692971229553</v>
      </c>
      <c r="U13" s="57">
        <v>0.19806933403015137</v>
      </c>
      <c r="V13" s="57">
        <v>0.45961373954844076</v>
      </c>
      <c r="W13" s="57">
        <v>0.42735108104129976</v>
      </c>
      <c r="X13" s="57">
        <v>0.3826875916249427</v>
      </c>
      <c r="Y13" s="57">
        <v>-7.6926147923498084E-2</v>
      </c>
      <c r="Z13" s="57">
        <v>-6.7994704818464202E-2</v>
      </c>
      <c r="AA13" s="57">
        <v>-4.0188323047591408E-2</v>
      </c>
      <c r="AB13" s="12"/>
      <c r="AC13" s="12"/>
      <c r="AD13" s="12"/>
      <c r="AE13" s="12"/>
      <c r="AF13" s="12"/>
      <c r="AG13" s="12"/>
      <c r="AH13" s="12"/>
      <c r="AI13" s="12"/>
      <c r="AJ13" s="12"/>
      <c r="AK13" s="57">
        <v>0.47954991599156011</v>
      </c>
      <c r="AL13" s="57">
        <v>0.47956740374634843</v>
      </c>
      <c r="AM13" s="57">
        <v>0.34731355645116069</v>
      </c>
      <c r="AN13" s="57">
        <v>0.32708088279013536</v>
      </c>
      <c r="AO13" s="57">
        <v>0.23888354821112259</v>
      </c>
      <c r="AP13" s="12">
        <v>1.8333275139435556E-2</v>
      </c>
      <c r="AQ13" s="57"/>
      <c r="AR13" s="57"/>
      <c r="AS13" s="57"/>
      <c r="AT13" s="57"/>
      <c r="AU13" s="57"/>
      <c r="AV13" s="12"/>
    </row>
    <row r="14" spans="1:48" ht="18" customHeight="1" thickBot="1" x14ac:dyDescent="0.35">
      <c r="A14" s="40"/>
      <c r="B14" s="40"/>
      <c r="C14" s="67"/>
      <c r="D14" s="67"/>
      <c r="E14" s="67" t="s">
        <v>163</v>
      </c>
      <c r="F14" s="63">
        <v>0.43688341975212097</v>
      </c>
      <c r="G14" s="63">
        <v>0.56311658024787903</v>
      </c>
      <c r="H14" s="63">
        <v>0.42506617307662964</v>
      </c>
      <c r="I14" s="63">
        <v>0.4488929808139801</v>
      </c>
      <c r="J14" s="63">
        <v>-2.3826807737350464E-2</v>
      </c>
      <c r="K14" s="63">
        <v>0.52768862247467041</v>
      </c>
      <c r="L14" s="63">
        <v>0.47231137752532959</v>
      </c>
      <c r="M14" s="63">
        <v>0.48121682753877515</v>
      </c>
      <c r="N14" s="63">
        <v>0.4377507672819268</v>
      </c>
      <c r="O14" s="63">
        <v>0.37774550914764404</v>
      </c>
      <c r="P14" s="63">
        <v>0.10347131839113111</v>
      </c>
      <c r="Q14" s="63">
        <v>4.3466060256848349E-2</v>
      </c>
      <c r="R14" s="63">
        <v>6.0005258134282757E-2</v>
      </c>
      <c r="S14" s="12">
        <v>0.2260037325322628</v>
      </c>
      <c r="T14" s="12">
        <v>0.57592692971229553</v>
      </c>
      <c r="U14" s="12">
        <v>0.19806933403015137</v>
      </c>
      <c r="V14" s="63">
        <v>0.45496401190757751</v>
      </c>
      <c r="W14" s="63">
        <v>0.39502613176919799</v>
      </c>
      <c r="X14" s="63">
        <v>0.40546023845672607</v>
      </c>
      <c r="Y14" s="63">
        <v>-4.950377345085144E-2</v>
      </c>
      <c r="Z14" s="63">
        <v>-3.2918797585587245E-2</v>
      </c>
      <c r="AA14" s="63">
        <v>-5.8082072695213649E-2</v>
      </c>
      <c r="AB14" s="63">
        <v>0.66805589199066162</v>
      </c>
      <c r="AC14" s="63">
        <v>0.25556974858045578</v>
      </c>
      <c r="AD14" s="63">
        <v>5.5289309471845627E-2</v>
      </c>
      <c r="AE14" s="63"/>
      <c r="AF14" s="63"/>
      <c r="AG14" s="63"/>
      <c r="AH14" s="63"/>
      <c r="AI14" s="63"/>
      <c r="AJ14" s="63"/>
      <c r="AK14" s="63">
        <v>0.46487913727760316</v>
      </c>
      <c r="AL14" s="68">
        <v>0.47492875158786774</v>
      </c>
      <c r="AM14" s="68">
        <v>0.33271536231040955</v>
      </c>
      <c r="AN14" s="68">
        <v>0.25864756107330322</v>
      </c>
      <c r="AO14" s="68">
        <v>0.26209849119186401</v>
      </c>
      <c r="AP14" s="68">
        <v>1.8799185752868652E-2</v>
      </c>
      <c r="AQ14" s="63"/>
      <c r="AR14" s="68"/>
      <c r="AS14" s="68"/>
      <c r="AT14" s="68"/>
      <c r="AU14" s="68"/>
      <c r="AV14" s="68"/>
    </row>
    <row r="15" spans="1:48" ht="18" customHeight="1" thickTop="1" thickBot="1" x14ac:dyDescent="0.35">
      <c r="A15" s="56">
        <v>1968</v>
      </c>
      <c r="B15" s="56" t="s">
        <v>162</v>
      </c>
      <c r="C15" s="11" t="s">
        <v>131</v>
      </c>
      <c r="D15" s="11"/>
      <c r="E15" s="11" t="s">
        <v>161</v>
      </c>
      <c r="F15" s="12">
        <v>0.41199999999999998</v>
      </c>
      <c r="G15" s="63">
        <v>0.58800000000000008</v>
      </c>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55"/>
      <c r="AM15" s="55"/>
      <c r="AN15" s="55"/>
      <c r="AO15" s="55"/>
      <c r="AP15" s="55"/>
      <c r="AQ15" s="12"/>
      <c r="AR15" s="55"/>
      <c r="AS15" s="55"/>
      <c r="AT15" s="55"/>
      <c r="AU15" s="55"/>
      <c r="AV15" s="55"/>
    </row>
    <row r="16" spans="1:48" ht="18" customHeight="1" thickTop="1" thickBot="1" x14ac:dyDescent="0.35">
      <c r="A16" s="32">
        <v>1969</v>
      </c>
      <c r="B16" s="32" t="s">
        <v>160</v>
      </c>
      <c r="C16" s="31" t="s">
        <v>154</v>
      </c>
      <c r="D16" s="31"/>
      <c r="E16" s="31" t="s">
        <v>159</v>
      </c>
      <c r="F16" s="66">
        <v>0.33</v>
      </c>
      <c r="G16" s="66">
        <v>0.66999999999999993</v>
      </c>
      <c r="H16" s="66">
        <v>0.26</v>
      </c>
      <c r="I16" s="66">
        <v>0.38</v>
      </c>
      <c r="J16" s="66">
        <v>-0.12</v>
      </c>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5"/>
      <c r="AM16" s="65"/>
      <c r="AN16" s="65"/>
      <c r="AO16" s="65"/>
      <c r="AP16" s="65"/>
      <c r="AQ16" s="66"/>
      <c r="AR16" s="65"/>
      <c r="AS16" s="65"/>
      <c r="AT16" s="65"/>
      <c r="AU16" s="65"/>
      <c r="AV16" s="65"/>
    </row>
    <row r="17" spans="1:48" ht="18" customHeight="1" thickTop="1" thickBot="1" x14ac:dyDescent="0.35">
      <c r="A17" s="70">
        <v>1974</v>
      </c>
      <c r="B17" s="60" t="s">
        <v>155</v>
      </c>
      <c r="C17" s="7" t="s">
        <v>154</v>
      </c>
      <c r="D17" s="7"/>
      <c r="E17" s="31" t="s">
        <v>157</v>
      </c>
      <c r="F17" s="66">
        <v>0.49</v>
      </c>
      <c r="G17" s="66">
        <v>0.51</v>
      </c>
      <c r="H17" s="66">
        <v>0.46</v>
      </c>
      <c r="I17" s="66">
        <v>0.53</v>
      </c>
      <c r="J17" s="66">
        <v>-7.0000000000000007E-2</v>
      </c>
      <c r="K17" s="69">
        <v>0.52462220191955566</v>
      </c>
      <c r="L17" s="69">
        <v>0.47537778317928314</v>
      </c>
      <c r="M17" s="66">
        <v>0.59</v>
      </c>
      <c r="N17" s="66">
        <v>0.47499999999999998</v>
      </c>
      <c r="O17" s="66">
        <v>0.4</v>
      </c>
      <c r="P17" s="58">
        <v>0.18999999999999995</v>
      </c>
      <c r="Q17" s="58">
        <v>0.11499999999999999</v>
      </c>
      <c r="R17" s="58">
        <v>7.4999999999999956E-2</v>
      </c>
      <c r="S17" s="69">
        <v>0.29232871346175671</v>
      </c>
      <c r="T17" s="69">
        <v>0.51537711173295975</v>
      </c>
      <c r="U17" s="69">
        <v>0.1922941729426384</v>
      </c>
      <c r="V17" s="66">
        <v>0.51</v>
      </c>
      <c r="W17" s="66">
        <v>0.45999999999999996</v>
      </c>
      <c r="X17" s="66">
        <v>0.49</v>
      </c>
      <c r="Y17" s="66">
        <v>-2.0000000000000018E-2</v>
      </c>
      <c r="Z17" s="66">
        <v>6.3615511553657966E-3</v>
      </c>
      <c r="AA17" s="66">
        <v>-4.4208126489381161E-2</v>
      </c>
      <c r="AB17" s="66">
        <v>0.41806989908218384</v>
      </c>
      <c r="AC17" s="66">
        <v>0.46623072028160095</v>
      </c>
      <c r="AD17" s="66">
        <v>0.11154722608625889</v>
      </c>
      <c r="AE17" s="66"/>
      <c r="AF17" s="66"/>
      <c r="AG17" s="66"/>
      <c r="AH17" s="66"/>
      <c r="AI17" s="66"/>
      <c r="AJ17" s="66"/>
      <c r="AK17" s="66"/>
      <c r="AL17" s="65"/>
      <c r="AM17" s="65"/>
      <c r="AN17" s="65"/>
      <c r="AO17" s="65"/>
      <c r="AP17" s="65"/>
      <c r="AQ17" s="66"/>
      <c r="AR17" s="65"/>
      <c r="AS17" s="65"/>
      <c r="AT17" s="65"/>
      <c r="AU17" s="65"/>
      <c r="AV17" s="65"/>
    </row>
    <row r="18" spans="1:48" ht="18" customHeight="1" thickTop="1" x14ac:dyDescent="0.3">
      <c r="A18" s="60">
        <v>1978</v>
      </c>
      <c r="B18" s="60" t="s">
        <v>146</v>
      </c>
      <c r="C18" s="7" t="s">
        <v>131</v>
      </c>
      <c r="D18" s="7">
        <v>4507</v>
      </c>
      <c r="E18" s="7" t="s">
        <v>158</v>
      </c>
      <c r="F18" s="58">
        <v>0.47400000691413879</v>
      </c>
      <c r="G18" s="58">
        <v>0.52599999308586121</v>
      </c>
      <c r="H18" s="58">
        <v>0.43653231859207153</v>
      </c>
      <c r="I18" s="58">
        <v>0.50977951288223267</v>
      </c>
      <c r="J18" s="58">
        <v>-7.3247194290161133E-2</v>
      </c>
      <c r="K18" s="58">
        <v>0.52155578136444092</v>
      </c>
      <c r="L18" s="58">
        <v>0.47844418883323669</v>
      </c>
      <c r="M18" s="58">
        <v>0.64080538080145011</v>
      </c>
      <c r="N18" s="58">
        <v>0.47188391902263416</v>
      </c>
      <c r="O18" s="58">
        <v>0.35298243165016174</v>
      </c>
      <c r="P18" s="58">
        <v>0.28782294915128837</v>
      </c>
      <c r="Q18" s="58">
        <v>0.16892146177881595</v>
      </c>
      <c r="R18" s="58">
        <v>0.11890148737247241</v>
      </c>
      <c r="S18" s="58">
        <v>0.35865369439125061</v>
      </c>
      <c r="T18" s="58">
        <v>0.45482729375362396</v>
      </c>
      <c r="U18" s="58">
        <v>0.18651901185512543</v>
      </c>
      <c r="V18" s="58">
        <v>0.48371654748916626</v>
      </c>
      <c r="W18" s="58">
        <v>0.47207978624736791</v>
      </c>
      <c r="X18" s="58">
        <v>0.43886524411849986</v>
      </c>
      <c r="Y18" s="58">
        <v>-4.4851303370666395E-2</v>
      </c>
      <c r="Z18" s="58">
        <v>-3.8651371703616988E-2</v>
      </c>
      <c r="AA18" s="58">
        <v>-1.8044618686510416E-2</v>
      </c>
      <c r="AB18" s="58">
        <v>0.41278409957885742</v>
      </c>
      <c r="AC18" s="58">
        <v>0.47072161734104156</v>
      </c>
      <c r="AD18" s="58">
        <v>0.11252107657492161</v>
      </c>
      <c r="AE18" s="58">
        <v>0.48283933640118448</v>
      </c>
      <c r="AF18" s="58">
        <v>0.46574602047126601</v>
      </c>
      <c r="AG18" s="58">
        <v>0.43552173353514079</v>
      </c>
      <c r="AH18" s="58">
        <v>-2.3138173317143518E-2</v>
      </c>
      <c r="AI18" s="58">
        <v>-4.7317602866043695E-2</v>
      </c>
      <c r="AJ18" s="58">
        <v>-3.972057356385772E-2</v>
      </c>
      <c r="AK18" s="12">
        <v>0.49646571278572083</v>
      </c>
      <c r="AL18" s="55">
        <v>0.53726248443126678</v>
      </c>
      <c r="AM18" s="55">
        <v>0.36471500992774963</v>
      </c>
      <c r="AN18" s="55">
        <v>0.28828445076942444</v>
      </c>
      <c r="AO18" s="55">
        <v>0.14087177813053131</v>
      </c>
      <c r="AP18" s="61">
        <v>2.5609344244003296E-2</v>
      </c>
      <c r="AQ18" s="12">
        <v>0.58066859245300295</v>
      </c>
      <c r="AR18" s="55">
        <v>0.4456978514790535</v>
      </c>
      <c r="AS18" s="55">
        <v>0.22660449147224426</v>
      </c>
      <c r="AT18" s="55">
        <v>0.21175789833068848</v>
      </c>
      <c r="AU18" s="55">
        <v>0.12549009919166565</v>
      </c>
      <c r="AV18" s="61">
        <v>1.7273879051208529E-2</v>
      </c>
    </row>
    <row r="19" spans="1:48" ht="18" customHeight="1" x14ac:dyDescent="0.3">
      <c r="A19" s="56"/>
      <c r="B19" s="56"/>
      <c r="C19" s="11"/>
      <c r="D19" s="11"/>
      <c r="E19" s="11" t="s">
        <v>157</v>
      </c>
      <c r="F19" s="12">
        <v>0.49199998378753662</v>
      </c>
      <c r="G19" s="12">
        <v>0.50800001621246338</v>
      </c>
      <c r="H19" s="12">
        <v>0.44377514719963074</v>
      </c>
      <c r="I19" s="12">
        <v>0.54021060466766357</v>
      </c>
      <c r="J19" s="12">
        <v>-9.6435457468032837E-2</v>
      </c>
      <c r="K19" s="12">
        <v>0.51322025060653687</v>
      </c>
      <c r="L19" s="12">
        <v>0.48677977919578552</v>
      </c>
      <c r="M19" s="12">
        <v>0.62538656049764518</v>
      </c>
      <c r="N19" s="12">
        <v>0.4936331575400742</v>
      </c>
      <c r="O19" s="12">
        <v>0.36968952417373657</v>
      </c>
      <c r="P19" s="12">
        <v>0.25569703632390861</v>
      </c>
      <c r="Q19" s="12">
        <v>0.13175340295757099</v>
      </c>
      <c r="R19" s="12">
        <v>0.12394363336633762</v>
      </c>
      <c r="S19" s="12">
        <v>0.35865369439125061</v>
      </c>
      <c r="T19" s="12">
        <v>0.45482729375362396</v>
      </c>
      <c r="U19" s="12">
        <v>0.18651901185512543</v>
      </c>
      <c r="V19" s="12">
        <v>0.47861975431442261</v>
      </c>
      <c r="W19" s="12">
        <v>0.50527119043396906</v>
      </c>
      <c r="X19" s="12">
        <v>0.49347637106184894</v>
      </c>
      <c r="Y19" s="12">
        <v>1.4856616747426332E-2</v>
      </c>
      <c r="Z19" s="12">
        <v>8.0515281483861667E-4</v>
      </c>
      <c r="AA19" s="12">
        <v>2.437429939008251E-2</v>
      </c>
      <c r="AB19" s="12">
        <v>0.41806989908218384</v>
      </c>
      <c r="AC19" s="12">
        <v>0.46623072028160095</v>
      </c>
      <c r="AD19" s="12">
        <v>0.11154722608625889</v>
      </c>
      <c r="AE19" s="12">
        <v>0.48389647908483369</v>
      </c>
      <c r="AF19" s="12">
        <v>0.49906422455473842</v>
      </c>
      <c r="AG19" s="12">
        <v>0.4914145440529204</v>
      </c>
      <c r="AH19" s="12">
        <v>1.3637809369541176E-2</v>
      </c>
      <c r="AI19" s="12">
        <v>7.5180649680867129E-3</v>
      </c>
      <c r="AJ19" s="12">
        <v>7.7684475924016949E-4</v>
      </c>
      <c r="AK19" s="12">
        <v>0.50514153838157649</v>
      </c>
      <c r="AL19" s="55">
        <v>0.56287804245948792</v>
      </c>
      <c r="AM19" s="55">
        <v>0.41852745413780212</v>
      </c>
      <c r="AN19" s="55">
        <v>0.32584372162818909</v>
      </c>
      <c r="AO19" s="55">
        <v>0.21012842655181885</v>
      </c>
      <c r="AP19" s="12">
        <v>2.7574747800827026E-2</v>
      </c>
      <c r="AQ19" s="12">
        <v>0.58613015413284297</v>
      </c>
      <c r="AR19" s="55">
        <v>0.45306476950645447</v>
      </c>
      <c r="AS19" s="55">
        <v>0.27421495318412781</v>
      </c>
      <c r="AT19" s="55">
        <v>0.25670835375785828</v>
      </c>
      <c r="AU19" s="55">
        <v>0.21420082449913025</v>
      </c>
      <c r="AV19" s="12">
        <v>9.7124963998794778E-3</v>
      </c>
    </row>
    <row r="20" spans="1:48" ht="18" customHeight="1" thickBot="1" x14ac:dyDescent="0.35">
      <c r="A20" s="56"/>
      <c r="B20" s="56"/>
      <c r="C20" s="11"/>
      <c r="D20" s="11"/>
      <c r="E20" s="11" t="s">
        <v>156</v>
      </c>
      <c r="F20" s="12">
        <v>0.51</v>
      </c>
      <c r="G20" s="12">
        <v>0.49</v>
      </c>
      <c r="H20" s="12">
        <v>0.47916360000000002</v>
      </c>
      <c r="I20" s="12">
        <v>0.54253410000000002</v>
      </c>
      <c r="J20" s="12">
        <v>-6.3370499999999996E-2</v>
      </c>
      <c r="K20" s="12">
        <v>0.52081750000000004</v>
      </c>
      <c r="L20" s="12">
        <v>0.47918250000000001</v>
      </c>
      <c r="M20" s="12">
        <v>0.62806294016280217</v>
      </c>
      <c r="N20" s="12">
        <v>0.49217268203675474</v>
      </c>
      <c r="O20" s="12">
        <v>0.32880090000000001</v>
      </c>
      <c r="P20" s="12">
        <v>0.29926204016280217</v>
      </c>
      <c r="Q20" s="12">
        <v>0.13589025812604744</v>
      </c>
      <c r="R20" s="12">
        <v>0.16337178203675473</v>
      </c>
      <c r="S20" s="12">
        <v>0.35865369439125061</v>
      </c>
      <c r="T20" s="12">
        <v>0.45482729375362396</v>
      </c>
      <c r="U20" s="12">
        <v>0.18651901185512543</v>
      </c>
      <c r="V20" s="12">
        <v>0.49186849594116211</v>
      </c>
      <c r="W20" s="12">
        <v>0.5280148327482812</v>
      </c>
      <c r="X20" s="12">
        <v>0.49796907084828435</v>
      </c>
      <c r="Y20" s="12">
        <v>6.1005749071222359E-3</v>
      </c>
      <c r="Z20" s="12">
        <v>-1.3074857960086228E-2</v>
      </c>
      <c r="AA20" s="12">
        <v>3.0350651685244978E-2</v>
      </c>
      <c r="AB20" s="12">
        <v>0.4150179922580719</v>
      </c>
      <c r="AC20" s="12">
        <v>0.46892903745174408</v>
      </c>
      <c r="AD20" s="12">
        <v>0.11207243055105209</v>
      </c>
      <c r="AE20" s="12">
        <v>0.49923006065985831</v>
      </c>
      <c r="AF20" s="12">
        <v>0.52124508698106387</v>
      </c>
      <c r="AG20" s="12">
        <v>0.49431301908255426</v>
      </c>
      <c r="AH20" s="12">
        <v>1.6628612741503623E-2</v>
      </c>
      <c r="AI20" s="12">
        <v>-4.9170415773040488E-3</v>
      </c>
      <c r="AJ20" s="12">
        <v>-1.4701497720062073E-2</v>
      </c>
      <c r="AK20" s="12">
        <v>0.51979182362556453</v>
      </c>
      <c r="AL20" s="55">
        <v>0.58282235264778137</v>
      </c>
      <c r="AM20" s="55">
        <v>0.39542490243911743</v>
      </c>
      <c r="AN20" s="55">
        <v>0.30936801433563232</v>
      </c>
      <c r="AO20" s="55">
        <v>0.1738840788602829</v>
      </c>
      <c r="AP20" s="68">
        <v>2.2567343115806549E-2</v>
      </c>
      <c r="AQ20" s="12">
        <v>0.61828279495239258</v>
      </c>
      <c r="AR20" s="55">
        <v>0.45501966774463654</v>
      </c>
      <c r="AS20" s="55">
        <v>0.22826048731803894</v>
      </c>
      <c r="AT20" s="55">
        <v>0.20835417509078979</v>
      </c>
      <c r="AU20" s="55">
        <v>0.1254783421754837</v>
      </c>
      <c r="AV20" s="68">
        <v>3.9753133058548773E-3</v>
      </c>
    </row>
    <row r="21" spans="1:48" ht="18" customHeight="1" thickTop="1" x14ac:dyDescent="0.3">
      <c r="A21" s="60">
        <v>1981</v>
      </c>
      <c r="B21" s="60" t="s">
        <v>155</v>
      </c>
      <c r="C21" s="7" t="s">
        <v>154</v>
      </c>
      <c r="D21" s="7"/>
      <c r="E21" s="7" t="s">
        <v>153</v>
      </c>
      <c r="F21" s="58">
        <v>0.51</v>
      </c>
      <c r="G21" s="58">
        <v>0.49</v>
      </c>
      <c r="H21" s="58">
        <v>0.47000000000000003</v>
      </c>
      <c r="I21" s="58">
        <v>0.55000000000000004</v>
      </c>
      <c r="J21" s="58">
        <v>-8.0000000000000016E-2</v>
      </c>
      <c r="K21" s="58"/>
      <c r="L21" s="58"/>
      <c r="M21" s="58"/>
      <c r="N21" s="58"/>
      <c r="O21" s="58"/>
      <c r="P21" s="58"/>
      <c r="Q21" s="58"/>
      <c r="R21" s="58"/>
      <c r="S21" s="59">
        <v>0.36345408856868744</v>
      </c>
      <c r="T21" s="59">
        <v>0.45561844855546951</v>
      </c>
      <c r="U21" s="59">
        <v>0.18092746287584305</v>
      </c>
      <c r="V21" s="58"/>
      <c r="W21" s="58"/>
      <c r="X21" s="58"/>
      <c r="Y21" s="58"/>
      <c r="Z21" s="58"/>
      <c r="AA21" s="58"/>
      <c r="AB21" s="58"/>
      <c r="AC21" s="58"/>
      <c r="AD21" s="58"/>
      <c r="AE21" s="58"/>
      <c r="AF21" s="58"/>
      <c r="AG21" s="58"/>
      <c r="AH21" s="58"/>
      <c r="AI21" s="58"/>
      <c r="AJ21" s="58"/>
      <c r="AK21" s="58"/>
      <c r="AL21" s="61"/>
      <c r="AM21" s="61"/>
      <c r="AN21" s="61"/>
      <c r="AO21" s="61"/>
      <c r="AP21" s="61"/>
      <c r="AQ21" s="58"/>
      <c r="AR21" s="61"/>
      <c r="AS21" s="61"/>
      <c r="AT21" s="61"/>
      <c r="AU21" s="61"/>
      <c r="AV21" s="61"/>
    </row>
    <row r="22" spans="1:48" ht="18" customHeight="1" x14ac:dyDescent="0.3">
      <c r="A22" s="56"/>
      <c r="B22" s="56"/>
      <c r="C22" s="11"/>
      <c r="D22" s="11"/>
      <c r="E22" s="11" t="s">
        <v>152</v>
      </c>
      <c r="F22" s="12">
        <v>0.52</v>
      </c>
      <c r="G22" s="12">
        <v>0.48</v>
      </c>
      <c r="H22" s="12">
        <v>0.49</v>
      </c>
      <c r="I22" s="12">
        <v>0.56000000000000005</v>
      </c>
      <c r="J22" s="12">
        <v>-7.0000000000000062E-2</v>
      </c>
      <c r="K22" s="57">
        <v>0.52554853838920601</v>
      </c>
      <c r="L22" s="57">
        <v>0.47445144670963291</v>
      </c>
      <c r="M22" s="12">
        <v>0.63</v>
      </c>
      <c r="N22" s="12">
        <v>0.49</v>
      </c>
      <c r="O22" s="12">
        <v>0.4</v>
      </c>
      <c r="P22" s="12">
        <v>0.22999999999999998</v>
      </c>
      <c r="Q22" s="12">
        <v>0.14000000000000001</v>
      </c>
      <c r="R22" s="12">
        <v>8.9999999999999969E-2</v>
      </c>
      <c r="S22" s="57">
        <v>0.36345408856868744</v>
      </c>
      <c r="T22" s="57">
        <v>0.45561844855546951</v>
      </c>
      <c r="U22" s="57">
        <v>0.18092746287584305</v>
      </c>
      <c r="V22" s="12">
        <v>0.51</v>
      </c>
      <c r="W22" s="12">
        <v>0.54</v>
      </c>
      <c r="X22" s="12">
        <v>0.5</v>
      </c>
      <c r="Y22" s="12">
        <v>-1.0000000000000009E-2</v>
      </c>
      <c r="Z22" s="12">
        <v>-2.610100438608054E-2</v>
      </c>
      <c r="AA22" s="12">
        <v>2.1262974488607256E-2</v>
      </c>
      <c r="AB22" s="12">
        <v>0.39940062165260315</v>
      </c>
      <c r="AC22" s="12">
        <v>0.46267740055918694</v>
      </c>
      <c r="AD22" s="12">
        <v>0.12930389121174812</v>
      </c>
      <c r="AE22" s="12"/>
      <c r="AF22" s="12"/>
      <c r="AG22" s="12"/>
      <c r="AH22" s="12"/>
      <c r="AI22" s="12"/>
      <c r="AJ22" s="12"/>
      <c r="AK22" s="12"/>
      <c r="AL22" s="55"/>
      <c r="AM22" s="55"/>
      <c r="AN22" s="55"/>
      <c r="AO22" s="55"/>
      <c r="AP22" s="55"/>
      <c r="AQ22" s="12"/>
      <c r="AR22" s="55"/>
      <c r="AS22" s="55"/>
      <c r="AT22" s="55"/>
      <c r="AU22" s="55"/>
      <c r="AV22" s="55"/>
    </row>
    <row r="23" spans="1:48" ht="18" customHeight="1" thickBot="1" x14ac:dyDescent="0.35">
      <c r="A23" s="56"/>
      <c r="B23" s="56"/>
      <c r="C23" s="11"/>
      <c r="D23" s="11"/>
      <c r="E23" s="11" t="s">
        <v>151</v>
      </c>
      <c r="F23" s="12">
        <v>0.56799999999999995</v>
      </c>
      <c r="G23" s="12"/>
      <c r="H23" s="12"/>
      <c r="I23" s="12"/>
      <c r="J23" s="12"/>
      <c r="K23" s="12"/>
      <c r="L23" s="12"/>
      <c r="M23" s="12"/>
      <c r="N23" s="12"/>
      <c r="O23" s="12"/>
      <c r="P23" s="12"/>
      <c r="Q23" s="12"/>
      <c r="R23" s="12"/>
      <c r="S23" s="57">
        <v>0.36345408856868744</v>
      </c>
      <c r="T23" s="57">
        <v>0.45561844855546951</v>
      </c>
      <c r="U23" s="57">
        <v>0.18092746287584305</v>
      </c>
      <c r="V23" s="12"/>
      <c r="W23" s="12"/>
      <c r="X23" s="12"/>
      <c r="Y23" s="12"/>
      <c r="Z23" s="12"/>
      <c r="AA23" s="12"/>
      <c r="AB23" s="12"/>
      <c r="AC23" s="12"/>
      <c r="AD23" s="12"/>
      <c r="AE23" s="12"/>
      <c r="AF23" s="12"/>
      <c r="AG23" s="12"/>
      <c r="AH23" s="12"/>
      <c r="AI23" s="12"/>
      <c r="AJ23" s="12"/>
      <c r="AK23" s="12"/>
      <c r="AL23" s="55"/>
      <c r="AM23" s="55"/>
      <c r="AN23" s="55"/>
      <c r="AO23" s="55"/>
      <c r="AP23" s="55"/>
      <c r="AQ23" s="12"/>
      <c r="AR23" s="55"/>
      <c r="AS23" s="55"/>
      <c r="AT23" s="55"/>
      <c r="AU23" s="55"/>
      <c r="AV23" s="55"/>
    </row>
    <row r="24" spans="1:48" ht="18" customHeight="1" thickTop="1" x14ac:dyDescent="0.3">
      <c r="A24" s="60">
        <v>1988</v>
      </c>
      <c r="B24" s="60" t="s">
        <v>146</v>
      </c>
      <c r="C24" s="7" t="s">
        <v>131</v>
      </c>
      <c r="D24" s="7">
        <v>4032</v>
      </c>
      <c r="E24" s="7" t="s">
        <v>150</v>
      </c>
      <c r="F24" s="58">
        <v>0.47200000286102295</v>
      </c>
      <c r="G24" s="58">
        <v>0.52799999713897705</v>
      </c>
      <c r="H24" s="58">
        <v>0.4829176664352417</v>
      </c>
      <c r="I24" s="58">
        <v>0.46145963668823242</v>
      </c>
      <c r="J24" s="58">
        <v>2.1458029747009277E-2</v>
      </c>
      <c r="K24" s="58">
        <v>0.53027957677841187</v>
      </c>
      <c r="L24" s="58">
        <v>0.46972039341926575</v>
      </c>
      <c r="M24" s="58">
        <v>0.55546008549681658</v>
      </c>
      <c r="N24" s="58">
        <v>0.45244801954972935</v>
      </c>
      <c r="O24" s="58">
        <v>0.40985795855522156</v>
      </c>
      <c r="P24" s="58">
        <v>0.14560212694159502</v>
      </c>
      <c r="Q24" s="58">
        <v>0.10301206594708723</v>
      </c>
      <c r="R24" s="58">
        <v>4.2590060994507795E-2</v>
      </c>
      <c r="S24" s="58">
        <v>0.36825448274612427</v>
      </c>
      <c r="T24" s="58">
        <v>0.45640960335731506</v>
      </c>
      <c r="U24" s="58">
        <v>0.17533591389656067</v>
      </c>
      <c r="V24" s="58">
        <v>0.47895285487174988</v>
      </c>
      <c r="W24" s="58">
        <v>0.46988608056041858</v>
      </c>
      <c r="X24" s="58">
        <v>0.45735579265471693</v>
      </c>
      <c r="Y24" s="58">
        <v>-2.1597062217032947E-2</v>
      </c>
      <c r="Z24" s="58">
        <v>-1.667172897664615E-2</v>
      </c>
      <c r="AA24" s="58">
        <v>-1.2111962632776252E-2</v>
      </c>
      <c r="AB24" s="58">
        <v>0.3837832510471344</v>
      </c>
      <c r="AC24" s="58">
        <v>0.45642576366662979</v>
      </c>
      <c r="AD24" s="58">
        <v>0.14653535187244415</v>
      </c>
      <c r="AE24" s="58">
        <v>0.47633913733274369</v>
      </c>
      <c r="AF24" s="58">
        <v>0.45524635437669136</v>
      </c>
      <c r="AG24" s="58">
        <v>0.45032878487606265</v>
      </c>
      <c r="AH24" s="58">
        <v>-2.2076296856178068E-2</v>
      </c>
      <c r="AI24" s="58">
        <v>-2.6010352456681041E-2</v>
      </c>
      <c r="AJ24" s="58">
        <v>-1.6635782253991094E-2</v>
      </c>
      <c r="AK24" s="58">
        <v>0.51524724364280705</v>
      </c>
      <c r="AL24" s="61">
        <v>0.4734087809920311</v>
      </c>
      <c r="AM24" s="61">
        <v>0.36730238795280457</v>
      </c>
      <c r="AN24" s="61">
        <v>0.35431832075119019</v>
      </c>
      <c r="AO24" s="61">
        <v>0.26214650273323059</v>
      </c>
      <c r="AP24" s="61">
        <v>1.1717370152473539E-2</v>
      </c>
      <c r="AQ24" s="58">
        <v>0.57498613595962522</v>
      </c>
      <c r="AR24" s="61">
        <v>0.4282241091132164</v>
      </c>
      <c r="AS24" s="61">
        <v>0.25633978843688965</v>
      </c>
      <c r="AT24" s="61">
        <v>0.22153161466121674</v>
      </c>
      <c r="AU24" s="61">
        <v>0.17322561144828796</v>
      </c>
      <c r="AV24" s="61">
        <v>1.2416687607765209E-2</v>
      </c>
    </row>
    <row r="25" spans="1:48" ht="18" customHeight="1" x14ac:dyDescent="0.3">
      <c r="A25" s="56"/>
      <c r="B25" s="56"/>
      <c r="C25" s="11"/>
      <c r="D25" s="11"/>
      <c r="E25" s="11" t="s">
        <v>149</v>
      </c>
      <c r="F25" s="12">
        <v>0.54000002145767212</v>
      </c>
      <c r="G25" s="12">
        <v>0.45999997854232788</v>
      </c>
      <c r="H25" s="12">
        <v>0.54545700550079346</v>
      </c>
      <c r="I25" s="12">
        <v>0.5339159369468689</v>
      </c>
      <c r="J25" s="12">
        <v>1.1541068553924561E-2</v>
      </c>
      <c r="K25" s="12">
        <v>0.5269196629524231</v>
      </c>
      <c r="L25" s="12">
        <v>0.47308030724525452</v>
      </c>
      <c r="M25" s="12">
        <v>0.61450760685678618</v>
      </c>
      <c r="N25" s="12">
        <v>0.52220432858372379</v>
      </c>
      <c r="O25" s="12">
        <v>0.45798102021217346</v>
      </c>
      <c r="P25" s="12">
        <v>0.15652658664461272</v>
      </c>
      <c r="Q25" s="12">
        <v>9.2303278273062395E-2</v>
      </c>
      <c r="R25" s="12">
        <v>6.4223308371550325E-2</v>
      </c>
      <c r="S25" s="12">
        <v>0.36193382740020752</v>
      </c>
      <c r="T25" s="12">
        <v>0.46060983836650848</v>
      </c>
      <c r="U25" s="12">
        <v>0.1774563193321228</v>
      </c>
      <c r="V25" s="12">
        <v>0.53681939840316772</v>
      </c>
      <c r="W25" s="12">
        <v>0.5529327496269506</v>
      </c>
      <c r="X25" s="12">
        <v>0.51102843663727859</v>
      </c>
      <c r="Y25" s="12">
        <v>-2.5790961765889131E-2</v>
      </c>
      <c r="Z25" s="12">
        <v>-3.4517667825063603E-2</v>
      </c>
      <c r="AA25" s="12">
        <v>5.818084407259394E-3</v>
      </c>
      <c r="AB25" s="12">
        <v>0.38461524248123169</v>
      </c>
      <c r="AC25" s="12">
        <v>0.45439087599515915</v>
      </c>
      <c r="AD25" s="12">
        <v>0.14799799025058746</v>
      </c>
      <c r="AE25" s="12">
        <v>0.54050043907977852</v>
      </c>
      <c r="AF25" s="12">
        <v>0.5317618033871544</v>
      </c>
      <c r="AG25" s="12">
        <v>0.50392760243331214</v>
      </c>
      <c r="AH25" s="12">
        <v>-1.4305475883392593E-2</v>
      </c>
      <c r="AI25" s="12">
        <v>-3.6572836646466378E-2</v>
      </c>
      <c r="AJ25" s="12">
        <v>-3.2688998560855609E-2</v>
      </c>
      <c r="AK25" s="12">
        <v>0.59275413751602168</v>
      </c>
      <c r="AL25" s="55">
        <v>0.5337250828742981</v>
      </c>
      <c r="AM25" s="55">
        <v>0.4218926727771759</v>
      </c>
      <c r="AN25" s="55">
        <v>0.38403043150901794</v>
      </c>
      <c r="AO25" s="55">
        <v>0.32753700017929077</v>
      </c>
      <c r="AP25" s="55">
        <v>1.2056347727775529E-2</v>
      </c>
      <c r="AQ25" s="12">
        <v>0.65301390886306765</v>
      </c>
      <c r="AR25" s="55">
        <v>0.47781864553689957</v>
      </c>
      <c r="AS25" s="55">
        <v>0.32406216859817505</v>
      </c>
      <c r="AT25" s="55">
        <v>0.30505117774009705</v>
      </c>
      <c r="AU25" s="55">
        <v>0.27476844191551208</v>
      </c>
      <c r="AV25" s="55">
        <v>1.0040608048439092E-2</v>
      </c>
    </row>
    <row r="26" spans="1:48" ht="18" customHeight="1" thickBot="1" x14ac:dyDescent="0.35">
      <c r="A26" s="56"/>
      <c r="B26" s="56"/>
      <c r="C26" s="11"/>
      <c r="D26" s="11"/>
      <c r="E26" s="11" t="s">
        <v>148</v>
      </c>
      <c r="F26" s="12">
        <v>0.498</v>
      </c>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55"/>
      <c r="AM26" s="55"/>
      <c r="AN26" s="55"/>
      <c r="AO26" s="55"/>
      <c r="AP26" s="55"/>
      <c r="AQ26" s="12"/>
      <c r="AR26" s="55"/>
      <c r="AS26" s="55"/>
      <c r="AT26" s="55"/>
      <c r="AU26" s="55"/>
      <c r="AV26" s="55"/>
    </row>
    <row r="27" spans="1:48" ht="18" customHeight="1" thickTop="1" x14ac:dyDescent="0.3">
      <c r="A27" s="60">
        <v>1995</v>
      </c>
      <c r="B27" s="60" t="s">
        <v>146</v>
      </c>
      <c r="C27" s="7" t="s">
        <v>131</v>
      </c>
      <c r="D27" s="7">
        <v>4078</v>
      </c>
      <c r="E27" s="7" t="s">
        <v>147</v>
      </c>
      <c r="F27" s="58">
        <v>0.42704889178276062</v>
      </c>
      <c r="G27" s="58">
        <v>0.57295110821723938</v>
      </c>
      <c r="H27" s="58">
        <v>0.42318698763847351</v>
      </c>
      <c r="I27" s="58">
        <v>0.43088912963867188</v>
      </c>
      <c r="J27" s="58">
        <v>-7.7021420001983643E-3</v>
      </c>
      <c r="K27" s="58">
        <v>0.52556288242340088</v>
      </c>
      <c r="L27" s="58">
        <v>0.47443714737892151</v>
      </c>
      <c r="M27" s="58">
        <v>0.46476435206846162</v>
      </c>
      <c r="N27" s="58">
        <v>0.4356580651693131</v>
      </c>
      <c r="O27" s="58">
        <v>0.36960723996162415</v>
      </c>
      <c r="P27" s="58">
        <v>9.5157112106837471E-2</v>
      </c>
      <c r="Q27" s="58">
        <v>2.9106286899148515E-2</v>
      </c>
      <c r="R27" s="58">
        <v>6.6050825207688957E-2</v>
      </c>
      <c r="S27" s="58">
        <v>0.3426690399646759</v>
      </c>
      <c r="T27" s="58">
        <v>0.46761806309223175</v>
      </c>
      <c r="U27" s="58">
        <v>0.18971291184425354</v>
      </c>
      <c r="V27" s="58">
        <v>0.41974303126335144</v>
      </c>
      <c r="W27" s="58">
        <v>0.41539330405363428</v>
      </c>
      <c r="X27" s="58">
        <v>0.46746021459819237</v>
      </c>
      <c r="Y27" s="58">
        <v>4.7717183334840929E-2</v>
      </c>
      <c r="Z27" s="58">
        <v>5.0383728387124405E-2</v>
      </c>
      <c r="AA27" s="58">
        <v>1.2445017086386234E-2</v>
      </c>
      <c r="AB27" s="58">
        <v>0.29781395196914673</v>
      </c>
      <c r="AC27" s="58">
        <v>0.47180533409118652</v>
      </c>
      <c r="AD27" s="58">
        <v>0.22464880347251892</v>
      </c>
      <c r="AE27" s="58"/>
      <c r="AF27" s="58"/>
      <c r="AG27" s="58"/>
      <c r="AH27" s="58"/>
      <c r="AI27" s="58"/>
      <c r="AJ27" s="58"/>
      <c r="AK27" s="58">
        <v>0.4372093677520752</v>
      </c>
      <c r="AL27" s="61">
        <v>0.44484207034111023</v>
      </c>
      <c r="AM27" s="61">
        <v>0.36233055591583252</v>
      </c>
      <c r="AN27" s="61">
        <v>0.31859448552131653</v>
      </c>
      <c r="AO27" s="61">
        <v>0.28712233901023865</v>
      </c>
      <c r="AP27" s="61">
        <v>5.725675821304288E-3</v>
      </c>
      <c r="AQ27" s="58">
        <v>0.48473885059356692</v>
      </c>
      <c r="AR27" s="61">
        <v>0.41344396770000458</v>
      </c>
      <c r="AS27" s="61">
        <v>0.27162903547286987</v>
      </c>
      <c r="AT27" s="61">
        <v>0.27941983938217163</v>
      </c>
      <c r="AU27" s="61">
        <v>0.28893643617630005</v>
      </c>
      <c r="AV27" s="61">
        <v>7.8610241413116788E-3</v>
      </c>
    </row>
    <row r="28" spans="1:48" ht="18" customHeight="1" thickBot="1" x14ac:dyDescent="0.35">
      <c r="A28" s="40"/>
      <c r="B28" s="40"/>
      <c r="C28" s="67"/>
      <c r="D28" s="67"/>
      <c r="E28" s="67" t="s">
        <v>145</v>
      </c>
      <c r="F28" s="63">
        <v>0.47257512807846069</v>
      </c>
      <c r="G28" s="63">
        <v>0.52742487192153931</v>
      </c>
      <c r="H28" s="63">
        <v>0.44540587067604065</v>
      </c>
      <c r="I28" s="63">
        <v>0.50279742479324341</v>
      </c>
      <c r="J28" s="63">
        <v>-5.7391554117202759E-2</v>
      </c>
      <c r="K28" s="63">
        <v>0.52512907981872559</v>
      </c>
      <c r="L28" s="63">
        <v>0.4748709499835968</v>
      </c>
      <c r="M28" s="63">
        <v>0.51213202055774221</v>
      </c>
      <c r="N28" s="63">
        <v>0.4753577147561297</v>
      </c>
      <c r="O28" s="63">
        <v>0.39953839778900146</v>
      </c>
      <c r="P28" s="12">
        <v>0.11259362276874074</v>
      </c>
      <c r="Q28" s="12">
        <v>3.6774305801612506E-2</v>
      </c>
      <c r="R28" s="12">
        <v>7.5819316967128236E-2</v>
      </c>
      <c r="S28" s="63">
        <v>0.34169669449329376</v>
      </c>
      <c r="T28" s="63">
        <v>0.46854221820831299</v>
      </c>
      <c r="U28" s="63">
        <v>0.18976110219955444</v>
      </c>
      <c r="V28" s="63">
        <v>0.43835282325744629</v>
      </c>
      <c r="W28" s="63">
        <v>0.48062786939764396</v>
      </c>
      <c r="X28" s="63">
        <v>0.49511794371259132</v>
      </c>
      <c r="Y28" s="63">
        <v>5.6765120455145035E-2</v>
      </c>
      <c r="Z28" s="63">
        <v>3.0861056246251073E-2</v>
      </c>
      <c r="AA28" s="63">
        <v>4.6948127322651634E-2</v>
      </c>
      <c r="AB28" s="63">
        <v>0.2980821430683136</v>
      </c>
      <c r="AC28" s="63">
        <v>0.47166009992361069</v>
      </c>
      <c r="AD28" s="63">
        <v>0.22451945394277573</v>
      </c>
      <c r="AE28" s="63"/>
      <c r="AF28" s="63"/>
      <c r="AG28" s="63"/>
      <c r="AH28" s="63"/>
      <c r="AI28" s="63"/>
      <c r="AJ28" s="63"/>
      <c r="AK28" s="63">
        <v>0.49065254926681517</v>
      </c>
      <c r="AL28" s="68">
        <v>0.49160873144865036</v>
      </c>
      <c r="AM28" s="68">
        <v>0.37746512889862061</v>
      </c>
      <c r="AN28" s="68">
        <v>0.32275694608688354</v>
      </c>
      <c r="AO28" s="68">
        <v>0.27771523594856262</v>
      </c>
      <c r="AP28" s="68">
        <v>7.1411520242691262E-3</v>
      </c>
      <c r="AQ28" s="63">
        <v>0.54970512390136717</v>
      </c>
      <c r="AR28" s="68">
        <v>0.44162722676992416</v>
      </c>
      <c r="AS28" s="68">
        <v>0.29001733660697937</v>
      </c>
      <c r="AT28" s="68">
        <v>0.28165307641029358</v>
      </c>
      <c r="AU28" s="68">
        <v>0.27707096934318542</v>
      </c>
      <c r="AV28" s="68">
        <v>7.9300582408904918E-3</v>
      </c>
    </row>
    <row r="29" spans="1:48" ht="18" customHeight="1" thickTop="1" x14ac:dyDescent="0.3">
      <c r="A29" s="60">
        <v>1997</v>
      </c>
      <c r="B29" s="60" t="s">
        <v>146</v>
      </c>
      <c r="C29" s="7" t="s">
        <v>131</v>
      </c>
      <c r="D29" s="7">
        <v>3010</v>
      </c>
      <c r="E29" s="11" t="s">
        <v>145</v>
      </c>
      <c r="F29" s="12">
        <v>0.47001409530639648</v>
      </c>
      <c r="G29" s="12">
        <v>0.52998590469360352</v>
      </c>
      <c r="H29" s="12">
        <v>0.44572830200195313</v>
      </c>
      <c r="I29" s="12">
        <v>0.49655482172966003</v>
      </c>
      <c r="J29" s="58">
        <v>-5.0826519727706909E-2</v>
      </c>
      <c r="K29" s="12">
        <v>0.52399873733520508</v>
      </c>
      <c r="L29" s="12">
        <v>0.47600126266479492</v>
      </c>
      <c r="M29" s="12">
        <v>0.48896151815155198</v>
      </c>
      <c r="N29" s="12">
        <v>0.49291350479935658</v>
      </c>
      <c r="O29" s="12">
        <v>0.38925427198410034</v>
      </c>
      <c r="P29" s="58">
        <v>9.9707246167451635E-2</v>
      </c>
      <c r="Q29" s="58">
        <v>-3.9519866478046062E-3</v>
      </c>
      <c r="R29" s="58">
        <v>0.10365923281525624</v>
      </c>
      <c r="S29" s="12">
        <v>0.31671147048473358</v>
      </c>
      <c r="T29" s="12">
        <v>0.47695605456829071</v>
      </c>
      <c r="U29" s="12">
        <v>0.20633247494697571</v>
      </c>
      <c r="V29" s="12">
        <v>0.45115938782691956</v>
      </c>
      <c r="W29" s="12">
        <v>0.48231925925505675</v>
      </c>
      <c r="X29" s="12">
        <v>0.48404103008587396</v>
      </c>
      <c r="Y29" s="12">
        <v>3.2881642258954402E-2</v>
      </c>
      <c r="Z29" s="12">
        <v>1.6485943589417962E-2</v>
      </c>
      <c r="AA29" s="12">
        <v>3.1607707107089933E-2</v>
      </c>
      <c r="AB29" s="12">
        <v>0.39985767006874084</v>
      </c>
      <c r="AC29" s="12">
        <v>0.44404423981904984</v>
      </c>
      <c r="AD29" s="12">
        <v>0.15609809756278992</v>
      </c>
      <c r="AE29" s="12"/>
      <c r="AF29" s="12"/>
      <c r="AG29" s="12"/>
      <c r="AH29" s="12"/>
      <c r="AI29" s="12"/>
      <c r="AJ29" s="12"/>
      <c r="AK29" s="12"/>
      <c r="AL29" s="55"/>
      <c r="AM29" s="55"/>
      <c r="AN29" s="55"/>
      <c r="AO29" s="55"/>
      <c r="AP29" s="55"/>
      <c r="AQ29" s="12"/>
      <c r="AR29" s="55"/>
      <c r="AS29" s="55"/>
      <c r="AT29" s="55"/>
      <c r="AU29" s="55"/>
      <c r="AV29" s="55"/>
    </row>
    <row r="30" spans="1:48" ht="18" customHeight="1" thickBot="1" x14ac:dyDescent="0.35">
      <c r="A30" s="40"/>
      <c r="B30" s="40"/>
      <c r="C30" s="67"/>
      <c r="D30" s="67"/>
      <c r="E30" s="11" t="s">
        <v>144</v>
      </c>
      <c r="F30" s="12">
        <v>0.47736778855323792</v>
      </c>
      <c r="G30" s="12">
        <v>0.52263221144676208</v>
      </c>
      <c r="H30" s="12">
        <v>0.47389706969261169</v>
      </c>
      <c r="I30" s="12">
        <v>0.48105981945991516</v>
      </c>
      <c r="J30" s="12">
        <v>-7.1627497673034668E-3</v>
      </c>
      <c r="K30" s="12">
        <v>0.52399581670761108</v>
      </c>
      <c r="L30" s="12">
        <v>0.47600418329238892</v>
      </c>
      <c r="M30" s="12">
        <v>0.5310524297582373</v>
      </c>
      <c r="N30" s="12">
        <v>0.49711183825647226</v>
      </c>
      <c r="O30" s="12">
        <v>0.37436282634735107</v>
      </c>
      <c r="P30" s="12">
        <v>0.15668960341088622</v>
      </c>
      <c r="Q30" s="12">
        <v>3.3940591501765038E-2</v>
      </c>
      <c r="R30" s="12">
        <v>0.12274901190912119</v>
      </c>
      <c r="S30" s="12">
        <v>0.31654952466487885</v>
      </c>
      <c r="T30" s="12">
        <v>0.47696663439273834</v>
      </c>
      <c r="U30" s="12">
        <v>0.20648384094238281</v>
      </c>
      <c r="V30" s="12">
        <v>0.45239844918251038</v>
      </c>
      <c r="W30" s="12">
        <v>0.49479390434964382</v>
      </c>
      <c r="X30" s="12">
        <v>0.49396097422199203</v>
      </c>
      <c r="Y30" s="12">
        <v>4.1562525039481657E-2</v>
      </c>
      <c r="Z30" s="12">
        <v>1.9250571046965037E-2</v>
      </c>
      <c r="AA30" s="12">
        <v>4.2178731941706904E-2</v>
      </c>
      <c r="AB30" s="12">
        <v>0.39972984790802002</v>
      </c>
      <c r="AC30" s="12">
        <v>0.44408362358808517</v>
      </c>
      <c r="AD30" s="12">
        <v>0.15618655830621719</v>
      </c>
      <c r="AE30" s="12"/>
      <c r="AF30" s="12"/>
      <c r="AG30" s="12"/>
      <c r="AH30" s="12"/>
      <c r="AI30" s="12"/>
      <c r="AJ30" s="12"/>
      <c r="AK30" s="12"/>
      <c r="AL30" s="55"/>
      <c r="AM30" s="55"/>
      <c r="AN30" s="55"/>
      <c r="AO30" s="55"/>
      <c r="AP30" s="55"/>
      <c r="AQ30" s="12"/>
      <c r="AR30" s="55"/>
      <c r="AS30" s="55"/>
      <c r="AT30" s="55"/>
      <c r="AU30" s="55"/>
      <c r="AV30" s="55"/>
    </row>
    <row r="31" spans="1:48" ht="18" customHeight="1" thickTop="1" x14ac:dyDescent="0.3">
      <c r="A31" s="56">
        <v>2002</v>
      </c>
      <c r="B31" s="60" t="s">
        <v>143</v>
      </c>
      <c r="C31" s="11" t="s">
        <v>131</v>
      </c>
      <c r="D31" s="11">
        <v>4017</v>
      </c>
      <c r="E31" s="7" t="s">
        <v>142</v>
      </c>
      <c r="F31" s="58">
        <v>0.44583088159561157</v>
      </c>
      <c r="G31" s="58">
        <v>0.55416911840438843</v>
      </c>
      <c r="H31" s="58">
        <v>0.44485637545585632</v>
      </c>
      <c r="I31" s="58">
        <v>0.44685882329940796</v>
      </c>
      <c r="J31" s="58">
        <v>-2.0024478435516357E-3</v>
      </c>
      <c r="K31" s="58">
        <v>0.52377951145172119</v>
      </c>
      <c r="L31" s="58">
        <v>0.47622048854827881</v>
      </c>
      <c r="M31" s="58">
        <v>0.52811015961982644</v>
      </c>
      <c r="N31" s="58">
        <v>0.45027906653070848</v>
      </c>
      <c r="O31" s="58">
        <v>0.34484460949897766</v>
      </c>
      <c r="P31" s="58">
        <v>0.18326555012084877</v>
      </c>
      <c r="Q31" s="58">
        <v>7.7831093089117953E-2</v>
      </c>
      <c r="R31" s="58">
        <v>0.10543445703173082</v>
      </c>
      <c r="S31" s="58">
        <v>0.27705083787441254</v>
      </c>
      <c r="T31" s="58">
        <v>0.49623507261276245</v>
      </c>
      <c r="U31" s="58">
        <v>0.22671410441398621</v>
      </c>
      <c r="V31" s="58">
        <v>0.3839411735534668</v>
      </c>
      <c r="W31" s="58">
        <v>0.43088468997622886</v>
      </c>
      <c r="X31" s="58">
        <v>0.51565243152535822</v>
      </c>
      <c r="Y31" s="58">
        <v>0.13171125797189143</v>
      </c>
      <c r="Z31" s="58">
        <v>9.8215809674401244E-2</v>
      </c>
      <c r="AA31" s="58">
        <v>7.6256983748271057E-2</v>
      </c>
      <c r="AB31" s="58">
        <v>0.20787745714187622</v>
      </c>
      <c r="AC31" s="58">
        <v>0.51776571571826935</v>
      </c>
      <c r="AD31" s="58">
        <v>0.27369411289691925</v>
      </c>
      <c r="AE31" s="58"/>
      <c r="AF31" s="58"/>
      <c r="AG31" s="58"/>
      <c r="AH31" s="58"/>
      <c r="AI31" s="58"/>
      <c r="AJ31" s="58"/>
      <c r="AK31" s="58">
        <v>0.43528364300727845</v>
      </c>
      <c r="AL31" s="58">
        <v>0.46614885330200195</v>
      </c>
      <c r="AM31" s="58">
        <v>0.41920629143714905</v>
      </c>
      <c r="AN31" s="58">
        <v>0.32784819602966309</v>
      </c>
      <c r="AO31" s="58">
        <v>0.37246569991111755</v>
      </c>
      <c r="AP31" s="61">
        <v>1.9111037254332386E-4</v>
      </c>
      <c r="AQ31" s="58">
        <v>0.48767448067665098</v>
      </c>
      <c r="AR31" s="58">
        <v>0.43333474546670914</v>
      </c>
      <c r="AS31" s="58">
        <v>0.31516364216804504</v>
      </c>
      <c r="AT31" s="58">
        <v>0.31239005923271179</v>
      </c>
      <c r="AU31" s="58">
        <v>0.34517335891723633</v>
      </c>
      <c r="AV31" s="61">
        <v>2.8566211462020541E-3</v>
      </c>
    </row>
    <row r="32" spans="1:48" ht="18" customHeight="1" x14ac:dyDescent="0.3">
      <c r="A32" s="56"/>
      <c r="B32" s="56"/>
      <c r="C32" s="11"/>
      <c r="D32" s="11"/>
      <c r="E32" s="11" t="s">
        <v>141</v>
      </c>
      <c r="F32" s="12">
        <v>0.81953895092010498</v>
      </c>
      <c r="G32" s="12">
        <v>0.18046104907989502</v>
      </c>
      <c r="H32" s="12">
        <v>0.85045850276947021</v>
      </c>
      <c r="I32" s="12">
        <v>0.78357934951782227</v>
      </c>
      <c r="J32" s="12">
        <v>6.6879153251647949E-2</v>
      </c>
      <c r="K32" s="12">
        <v>0.52378517389297485</v>
      </c>
      <c r="L32" s="12">
        <v>0.47621482610702515</v>
      </c>
      <c r="M32" s="12">
        <v>0.83851480961850289</v>
      </c>
      <c r="N32" s="12">
        <v>0.79427466800237745</v>
      </c>
      <c r="O32" s="12">
        <v>0.85091543197631836</v>
      </c>
      <c r="P32" s="12">
        <v>-1.2400622357815472E-2</v>
      </c>
      <c r="Q32" s="12">
        <v>4.4240141616125439E-2</v>
      </c>
      <c r="R32" s="12">
        <v>-5.6640763973940911E-2</v>
      </c>
      <c r="S32" s="12">
        <v>0.27752774953842163</v>
      </c>
      <c r="T32" s="12">
        <v>0.49631409347057343</v>
      </c>
      <c r="U32" s="12">
        <v>0.22615817189216614</v>
      </c>
      <c r="V32" s="12"/>
      <c r="W32" s="12"/>
      <c r="X32" s="12"/>
      <c r="Y32" s="12"/>
      <c r="Z32" s="12"/>
      <c r="AA32" s="12"/>
      <c r="AB32" s="12"/>
      <c r="AC32" s="12"/>
      <c r="AD32" s="12"/>
      <c r="AE32" s="12"/>
      <c r="AF32" s="12"/>
      <c r="AG32" s="12"/>
      <c r="AH32" s="12"/>
      <c r="AI32" s="12"/>
      <c r="AJ32" s="12"/>
      <c r="AK32" s="12"/>
      <c r="AL32" s="55"/>
      <c r="AM32" s="55"/>
      <c r="AN32" s="55"/>
      <c r="AO32" s="55"/>
      <c r="AP32" s="55"/>
      <c r="AQ32" s="12"/>
      <c r="AR32" s="55"/>
      <c r="AS32" s="55"/>
      <c r="AT32" s="55"/>
      <c r="AU32" s="55"/>
      <c r="AV32" s="55"/>
    </row>
    <row r="33" spans="1:48" ht="18" customHeight="1" thickBot="1" x14ac:dyDescent="0.35">
      <c r="A33" s="56"/>
      <c r="B33" s="56"/>
      <c r="C33" s="11"/>
      <c r="D33" s="11"/>
      <c r="E33" s="67" t="s">
        <v>140</v>
      </c>
      <c r="F33" s="63">
        <v>0.41399999999999998</v>
      </c>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8"/>
      <c r="AM33" s="68"/>
      <c r="AN33" s="68"/>
      <c r="AO33" s="68"/>
      <c r="AP33" s="68"/>
      <c r="AQ33" s="63"/>
      <c r="AR33" s="68"/>
      <c r="AS33" s="68"/>
      <c r="AT33" s="68"/>
      <c r="AU33" s="68"/>
      <c r="AV33" s="68"/>
    </row>
    <row r="34" spans="1:48" ht="18" customHeight="1" thickTop="1" x14ac:dyDescent="0.3">
      <c r="A34" s="60">
        <v>2007</v>
      </c>
      <c r="B34" s="60" t="s">
        <v>136</v>
      </c>
      <c r="C34" s="7" t="s">
        <v>131</v>
      </c>
      <c r="D34" s="7">
        <v>4006</v>
      </c>
      <c r="E34" s="11" t="s">
        <v>139</v>
      </c>
      <c r="F34" s="12">
        <v>0.46935823559761047</v>
      </c>
      <c r="G34" s="12">
        <v>0.53064176440238953</v>
      </c>
      <c r="H34" s="12">
        <v>0.46519356966018677</v>
      </c>
      <c r="I34" s="12">
        <v>0.47391039133071899</v>
      </c>
      <c r="J34" s="12">
        <v>-8.7168216705322266E-3</v>
      </c>
      <c r="K34" s="12">
        <v>0.52140164375305176</v>
      </c>
      <c r="L34" s="12">
        <v>0.47859832644462585</v>
      </c>
      <c r="M34" s="12">
        <v>0.54929057425650851</v>
      </c>
      <c r="N34" s="12">
        <v>0.48076210564861271</v>
      </c>
      <c r="O34" s="12">
        <v>0.32908511161804199</v>
      </c>
      <c r="P34" s="12">
        <v>0.22020546263846652</v>
      </c>
      <c r="Q34" s="12">
        <v>6.8528468607895798E-2</v>
      </c>
      <c r="R34" s="12">
        <v>0.15167699403057072</v>
      </c>
      <c r="S34" s="12">
        <v>0.2999110147356987</v>
      </c>
      <c r="T34" s="12">
        <v>0.49338968098163605</v>
      </c>
      <c r="U34" s="12">
        <v>0.20669929683208466</v>
      </c>
      <c r="V34" s="12">
        <v>0.39146226644515991</v>
      </c>
      <c r="W34" s="12">
        <v>0.48819399153632759</v>
      </c>
      <c r="X34" s="12">
        <v>0.55780470687486516</v>
      </c>
      <c r="Y34" s="12">
        <v>0.16634244042970525</v>
      </c>
      <c r="Z34" s="12">
        <v>0.10883693272687311</v>
      </c>
      <c r="AA34" s="12">
        <v>0.11550578555052182</v>
      </c>
      <c r="AB34" s="12">
        <v>0.33251404762268066</v>
      </c>
      <c r="AC34" s="12">
        <v>0.48746451735496521</v>
      </c>
      <c r="AD34" s="12">
        <v>0.18002144992351532</v>
      </c>
      <c r="AE34" s="12"/>
      <c r="AF34" s="12"/>
      <c r="AG34" s="12"/>
      <c r="AH34" s="12"/>
      <c r="AI34" s="12"/>
      <c r="AJ34" s="12"/>
      <c r="AK34" s="12">
        <v>0.4725204646587372</v>
      </c>
      <c r="AL34" s="12">
        <v>0.47988244146108627</v>
      </c>
      <c r="AM34" s="12">
        <v>0.42691710591316223</v>
      </c>
      <c r="AN34" s="12">
        <v>0.41846683621406555</v>
      </c>
      <c r="AO34" s="12">
        <v>0.35801383852958679</v>
      </c>
      <c r="AP34" s="61">
        <v>1.546683907508839E-3</v>
      </c>
      <c r="AQ34" s="12">
        <v>0.52701159715652468</v>
      </c>
      <c r="AR34" s="12">
        <v>0.42648744583129883</v>
      </c>
      <c r="AS34" s="12">
        <v>0.36824426054954529</v>
      </c>
      <c r="AT34" s="12">
        <v>0.33874759078025818</v>
      </c>
      <c r="AU34" s="12">
        <v>0.30684566497802734</v>
      </c>
      <c r="AV34" s="61">
        <v>1.5669673681258933E-3</v>
      </c>
    </row>
    <row r="35" spans="1:48" ht="18" customHeight="1" thickBot="1" x14ac:dyDescent="0.35">
      <c r="A35" s="62"/>
      <c r="B35" s="62"/>
      <c r="C35" s="64"/>
      <c r="D35" s="64"/>
      <c r="E35" s="11" t="s">
        <v>138</v>
      </c>
      <c r="F35" s="12">
        <v>0.42299999999999999</v>
      </c>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55"/>
      <c r="AM35" s="55"/>
      <c r="AN35" s="55"/>
      <c r="AO35" s="55"/>
      <c r="AP35" s="55"/>
      <c r="AQ35" s="12"/>
      <c r="AR35" s="55"/>
      <c r="AS35" s="55"/>
      <c r="AT35" s="55"/>
      <c r="AU35" s="55"/>
      <c r="AV35" s="55"/>
    </row>
    <row r="36" spans="1:48" ht="18" customHeight="1" thickTop="1" thickBot="1" x14ac:dyDescent="0.35">
      <c r="A36" s="56">
        <v>2007</v>
      </c>
      <c r="B36" s="62" t="s">
        <v>137</v>
      </c>
      <c r="C36" s="11" t="s">
        <v>131</v>
      </c>
      <c r="D36" s="67"/>
      <c r="E36" s="31"/>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5"/>
      <c r="AM36" s="65"/>
      <c r="AN36" s="65"/>
      <c r="AO36" s="65"/>
      <c r="AP36" s="65"/>
      <c r="AQ36" s="66"/>
      <c r="AR36" s="65"/>
      <c r="AS36" s="65"/>
      <c r="AT36" s="65"/>
      <c r="AU36" s="65"/>
      <c r="AV36" s="65"/>
    </row>
    <row r="37" spans="1:48" ht="18" customHeight="1" thickTop="1" x14ac:dyDescent="0.3">
      <c r="A37" s="60">
        <v>2012</v>
      </c>
      <c r="B37" s="60" t="s">
        <v>136</v>
      </c>
      <c r="C37" s="7" t="s">
        <v>131</v>
      </c>
      <c r="D37" s="7">
        <v>2504</v>
      </c>
      <c r="E37" s="7" t="s">
        <v>133</v>
      </c>
      <c r="F37" s="58">
        <v>0.51633661985397339</v>
      </c>
      <c r="G37" s="58">
        <v>0.48366338014602661</v>
      </c>
      <c r="H37" s="58">
        <v>0.52311861515045166</v>
      </c>
      <c r="I37" s="58">
        <v>0.50844615697860718</v>
      </c>
      <c r="J37" s="58">
        <v>1.4672458171844482E-2</v>
      </c>
      <c r="K37" s="58">
        <v>0.53299969434738159</v>
      </c>
      <c r="L37" s="58">
        <v>0.46700027585029602</v>
      </c>
      <c r="M37" s="58">
        <v>0.51890739257889018</v>
      </c>
      <c r="N37" s="58">
        <v>0.53427828856515802</v>
      </c>
      <c r="O37" s="58">
        <v>0.47346773743629456</v>
      </c>
      <c r="P37" s="58">
        <v>4.5439655142595625E-2</v>
      </c>
      <c r="Q37" s="58">
        <v>-1.5370895986267841E-2</v>
      </c>
      <c r="R37" s="58">
        <v>6.0810551128863466E-2</v>
      </c>
      <c r="S37" s="58">
        <v>0.26240622252225876</v>
      </c>
      <c r="T37" s="58">
        <v>0.5099615752696991</v>
      </c>
      <c r="U37" s="58">
        <v>0.22763220965862274</v>
      </c>
      <c r="V37" s="58">
        <v>0.49960598349571228</v>
      </c>
      <c r="W37" s="58">
        <v>0.48541064546003004</v>
      </c>
      <c r="X37" s="58">
        <v>0.58409845983291964</v>
      </c>
      <c r="Y37" s="58">
        <v>8.4492476337207356E-2</v>
      </c>
      <c r="Z37" s="58">
        <v>9.5318329661044532E-2</v>
      </c>
      <c r="AA37" s="58">
        <v>1.6961728141425492E-2</v>
      </c>
      <c r="AB37" s="58">
        <v>0.17558428645133972</v>
      </c>
      <c r="AC37" s="58">
        <v>0.56413662433624268</v>
      </c>
      <c r="AD37" s="58">
        <v>0.2602790966629982</v>
      </c>
      <c r="AE37" s="58">
        <v>0.47301309367703936</v>
      </c>
      <c r="AF37" s="58">
        <v>0.54429055719721009</v>
      </c>
      <c r="AG37" s="58">
        <v>0.59366732835769653</v>
      </c>
      <c r="AH37" s="58">
        <v>8.1152817752268014E-2</v>
      </c>
      <c r="AI37" s="58">
        <v>0.12065423468065717</v>
      </c>
      <c r="AJ37" s="58">
        <v>8.897536200502576E-2</v>
      </c>
      <c r="AK37" s="12">
        <v>0.54911449551582336</v>
      </c>
      <c r="AL37" s="12">
        <v>0.50569476932287216</v>
      </c>
      <c r="AM37" s="12">
        <v>0.46651393175125122</v>
      </c>
      <c r="AN37" s="12">
        <v>0.47922083735466003</v>
      </c>
      <c r="AO37" s="12">
        <v>0.48142057657241821</v>
      </c>
      <c r="AP37" s="61">
        <v>7.1499288082123025E-3</v>
      </c>
      <c r="AQ37" s="12">
        <v>0.57103880643844607</v>
      </c>
      <c r="AR37" s="12">
        <v>0.49538333714008331</v>
      </c>
      <c r="AS37" s="12">
        <v>0.37697851657867432</v>
      </c>
      <c r="AT37" s="12">
        <v>0.34352570772171021</v>
      </c>
      <c r="AU37" s="12">
        <v>0.31894072890281677</v>
      </c>
      <c r="AV37" s="61">
        <v>5.0339698791503906E-3</v>
      </c>
    </row>
    <row r="38" spans="1:48" ht="18" customHeight="1" thickBot="1" x14ac:dyDescent="0.35">
      <c r="A38" s="62"/>
      <c r="B38" s="62"/>
      <c r="C38" s="64"/>
      <c r="D38" s="64"/>
      <c r="E38" s="64" t="s">
        <v>135</v>
      </c>
      <c r="F38" s="63">
        <v>0.49299999999999999</v>
      </c>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row>
    <row r="39" spans="1:48" ht="18" customHeight="1" thickTop="1" thickBot="1" x14ac:dyDescent="0.35">
      <c r="A39" s="56">
        <v>2012</v>
      </c>
      <c r="B39" s="62" t="s">
        <v>134</v>
      </c>
      <c r="C39" s="11" t="s">
        <v>131</v>
      </c>
      <c r="D39" s="11">
        <v>2014</v>
      </c>
      <c r="E39" s="11" t="s">
        <v>133</v>
      </c>
      <c r="F39" s="12">
        <v>0.51322686672210693</v>
      </c>
      <c r="G39" s="12">
        <v>0.48677313327789307</v>
      </c>
      <c r="H39" s="12">
        <v>0.492144376039505</v>
      </c>
      <c r="I39" s="12">
        <v>0.53612124919891357</v>
      </c>
      <c r="J39" s="12">
        <v>-4.3976873159408569E-2</v>
      </c>
      <c r="K39" s="12">
        <v>0.52398598194122314</v>
      </c>
      <c r="L39" s="12">
        <v>0.47601398825645447</v>
      </c>
      <c r="M39" s="12">
        <v>0.56805426411028204</v>
      </c>
      <c r="N39" s="12">
        <v>0.53044233467200064</v>
      </c>
      <c r="O39" s="12">
        <v>0.42065969240601275</v>
      </c>
      <c r="P39" s="12">
        <v>0.14739457170426928</v>
      </c>
      <c r="Q39" s="12">
        <v>3.76119294382814E-2</v>
      </c>
      <c r="R39" s="12">
        <v>0.10978264226598788</v>
      </c>
      <c r="S39" s="12">
        <v>0.26261094510555266</v>
      </c>
      <c r="T39" s="12">
        <v>0.49352443814277652</v>
      </c>
      <c r="U39" s="12">
        <v>0.23986633718013764</v>
      </c>
      <c r="V39" s="12">
        <v>0.43223112821578979</v>
      </c>
      <c r="W39" s="12">
        <v>0.50678701756283062</v>
      </c>
      <c r="X39" s="12">
        <v>0.54827910076922293</v>
      </c>
      <c r="Y39" s="12">
        <v>0.11604797255343313</v>
      </c>
      <c r="Z39" s="12">
        <v>5.6422963299970819E-2</v>
      </c>
      <c r="AA39" s="12">
        <v>9.0731269590568098E-2</v>
      </c>
      <c r="AB39" s="12">
        <v>0.13165704905986786</v>
      </c>
      <c r="AC39" s="12">
        <v>0.52575954794883728</v>
      </c>
      <c r="AD39" s="12">
        <v>0.33591896295547485</v>
      </c>
      <c r="AE39" s="12">
        <v>0.49022665523376308</v>
      </c>
      <c r="AF39" s="12">
        <v>0.51710021592474731</v>
      </c>
      <c r="AG39" s="12">
        <v>0.58890759944915771</v>
      </c>
      <c r="AH39" s="12">
        <v>4.1235037395866314E-2</v>
      </c>
      <c r="AI39" s="12">
        <v>9.8680944215394639E-2</v>
      </c>
      <c r="AJ39" s="12">
        <v>8.6737139463846091E-2</v>
      </c>
      <c r="AK39" s="12">
        <v>0.54338068962097164</v>
      </c>
      <c r="AL39" s="12">
        <v>0.49802368879318237</v>
      </c>
      <c r="AM39" s="12">
        <v>0.47446414828300476</v>
      </c>
      <c r="AN39" s="12">
        <v>0.38792741298675537</v>
      </c>
      <c r="AO39" s="12">
        <v>0.24118508398532867</v>
      </c>
      <c r="AP39" s="61">
        <v>5.1193684339523315E-3</v>
      </c>
      <c r="AQ39" s="12">
        <v>0.57357710003852846</v>
      </c>
      <c r="AR39" s="12">
        <v>0.52331160753965378</v>
      </c>
      <c r="AS39" s="12">
        <v>0.39051643013954163</v>
      </c>
      <c r="AT39" s="12">
        <v>0.3584257960319519</v>
      </c>
      <c r="AU39" s="12">
        <v>0.30774149298667908</v>
      </c>
      <c r="AV39" s="61">
        <v>2.1937969326973006E-2</v>
      </c>
    </row>
    <row r="40" spans="1:48" ht="18" customHeight="1" thickTop="1" x14ac:dyDescent="0.3">
      <c r="A40" s="60">
        <v>2017</v>
      </c>
      <c r="B40" s="60" t="s">
        <v>132</v>
      </c>
      <c r="C40" s="7" t="s">
        <v>131</v>
      </c>
      <c r="D40" s="7"/>
      <c r="E40" s="7"/>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61"/>
      <c r="AM40" s="61"/>
      <c r="AN40" s="61"/>
      <c r="AO40" s="61"/>
      <c r="AP40" s="61"/>
      <c r="AQ40" s="58"/>
      <c r="AR40" s="61"/>
      <c r="AS40" s="61"/>
      <c r="AT40" s="61"/>
      <c r="AU40" s="61"/>
      <c r="AV40" s="61"/>
    </row>
    <row r="41" spans="1:48" ht="18" customHeight="1" thickBot="1" x14ac:dyDescent="0.35">
      <c r="A41" s="56"/>
      <c r="B41" s="56"/>
      <c r="C41" s="11"/>
      <c r="D41" s="11"/>
      <c r="E41" s="56"/>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55"/>
      <c r="AM41" s="55"/>
      <c r="AN41" s="55"/>
      <c r="AO41" s="55"/>
      <c r="AP41" s="55"/>
      <c r="AQ41" s="12"/>
      <c r="AR41" s="55"/>
      <c r="AS41" s="55"/>
      <c r="AT41" s="55"/>
      <c r="AU41" s="55"/>
      <c r="AV41" s="55"/>
    </row>
    <row r="42" spans="1:48" ht="18" customHeight="1" thickTop="1" x14ac:dyDescent="0.3">
      <c r="A42" s="60">
        <v>2017</v>
      </c>
      <c r="B42" s="60" t="s">
        <v>130</v>
      </c>
      <c r="C42" s="7" t="s">
        <v>129</v>
      </c>
      <c r="D42" s="7">
        <v>4838</v>
      </c>
      <c r="E42" s="60" t="s">
        <v>128</v>
      </c>
      <c r="F42" s="58">
        <v>0.51</v>
      </c>
      <c r="G42" s="58">
        <v>0.49</v>
      </c>
      <c r="H42" s="58">
        <v>0.52</v>
      </c>
      <c r="I42" s="58">
        <v>0.5</v>
      </c>
      <c r="J42" s="58">
        <v>2.0000000000000018E-2</v>
      </c>
      <c r="K42" s="58"/>
      <c r="L42" s="58"/>
      <c r="M42" s="58">
        <v>0.61</v>
      </c>
      <c r="N42" s="58">
        <v>0.51500000000000001</v>
      </c>
      <c r="O42" s="58">
        <v>0.47499999999999998</v>
      </c>
      <c r="P42" s="58">
        <v>0.13500000000000001</v>
      </c>
      <c r="Q42" s="58">
        <v>9.4999999999999973E-2</v>
      </c>
      <c r="R42" s="58">
        <v>4.0000000000000036E-2</v>
      </c>
      <c r="S42" s="59"/>
      <c r="T42" s="59"/>
      <c r="U42" s="59"/>
      <c r="V42" s="58">
        <v>0.42000000000000004</v>
      </c>
      <c r="W42" s="58">
        <v>0.54</v>
      </c>
      <c r="X42" s="58">
        <v>0.6100000000000001</v>
      </c>
      <c r="Y42" s="58">
        <v>0.19000000000000006</v>
      </c>
      <c r="Z42" s="58">
        <v>9.6388927400208879E-2</v>
      </c>
      <c r="AA42" s="58">
        <v>0.14728515847753143</v>
      </c>
      <c r="AB42" s="59">
        <v>0.15362066775560379</v>
      </c>
      <c r="AC42" s="59">
        <v>0.54494808614253998</v>
      </c>
      <c r="AD42" s="59">
        <v>0.34809902980923652</v>
      </c>
      <c r="AE42" s="58">
        <v>0.42000000000000004</v>
      </c>
      <c r="AF42" s="58">
        <v>0.54</v>
      </c>
      <c r="AG42" s="58">
        <v>0.6100000000000001</v>
      </c>
      <c r="AH42" s="58">
        <v>0.13400000000000001</v>
      </c>
      <c r="AI42" s="58">
        <v>0.19000000000000006</v>
      </c>
      <c r="AJ42" s="58">
        <v>0.13666666666666671</v>
      </c>
      <c r="AK42" s="58">
        <v>0.49</v>
      </c>
      <c r="AL42" s="12">
        <v>0.52749999999999997</v>
      </c>
      <c r="AM42" s="58">
        <v>0.54</v>
      </c>
      <c r="AN42" s="58"/>
      <c r="AO42" s="58"/>
      <c r="AP42" s="58"/>
      <c r="AQ42" s="58"/>
      <c r="AR42" s="58"/>
      <c r="AS42" s="58"/>
      <c r="AT42" s="58"/>
      <c r="AU42" s="58"/>
      <c r="AV42" s="58"/>
    </row>
    <row r="43" spans="1:48" ht="18" customHeight="1" x14ac:dyDescent="0.3">
      <c r="A43" s="56" t="s">
        <v>127</v>
      </c>
      <c r="B43" s="56"/>
      <c r="C43" s="11"/>
      <c r="D43" s="11"/>
      <c r="E43" s="56" t="s">
        <v>126</v>
      </c>
      <c r="F43" s="12">
        <v>0.27300000000000002</v>
      </c>
      <c r="G43" s="12">
        <v>0.72699999999999998</v>
      </c>
      <c r="H43" s="12">
        <v>0.27</v>
      </c>
      <c r="I43" s="12">
        <v>0.26999999999999996</v>
      </c>
      <c r="J43" s="12">
        <v>0</v>
      </c>
      <c r="K43" s="12"/>
      <c r="L43" s="12"/>
      <c r="M43" s="12">
        <v>0.38</v>
      </c>
      <c r="N43" s="12">
        <v>0.30499999999999999</v>
      </c>
      <c r="O43" s="12">
        <v>0.21</v>
      </c>
      <c r="P43" s="12">
        <v>0.17</v>
      </c>
      <c r="Q43" s="12">
        <v>7.5000000000000011E-2</v>
      </c>
      <c r="R43" s="12">
        <v>9.5000000000000001E-2</v>
      </c>
      <c r="S43" s="57"/>
      <c r="T43" s="57"/>
      <c r="U43" s="57"/>
      <c r="V43" s="12">
        <v>0.23</v>
      </c>
      <c r="W43" s="12">
        <v>0.29000000000000004</v>
      </c>
      <c r="X43" s="12">
        <v>0.31000000000000005</v>
      </c>
      <c r="Y43" s="12">
        <v>8.0000000000000043E-2</v>
      </c>
      <c r="Z43" s="12">
        <v>3.3194463700104426E-2</v>
      </c>
      <c r="AA43" s="12">
        <v>6.7795759565008967E-2</v>
      </c>
      <c r="AB43" s="57">
        <v>0.15362066775560379</v>
      </c>
      <c r="AC43" s="57">
        <v>0.54494808614253998</v>
      </c>
      <c r="AD43" s="57">
        <v>0.34809902980923652</v>
      </c>
      <c r="AE43" s="12">
        <v>0.23</v>
      </c>
      <c r="AF43" s="12">
        <v>0.29000000000000004</v>
      </c>
      <c r="AG43" s="12">
        <v>0.31000000000000005</v>
      </c>
      <c r="AH43" s="12">
        <v>6.4000000000000029E-2</v>
      </c>
      <c r="AI43" s="12">
        <v>8.0000000000000043E-2</v>
      </c>
      <c r="AJ43" s="12">
        <v>5.3333333333333344E-2</v>
      </c>
      <c r="AK43" s="12">
        <v>0.32999999999999996</v>
      </c>
      <c r="AL43" s="12">
        <v>0.21500000000000005</v>
      </c>
      <c r="AM43" s="12">
        <v>0.22000000000000003</v>
      </c>
      <c r="AN43" s="55"/>
      <c r="AO43" s="55"/>
      <c r="AP43" s="55"/>
      <c r="AQ43" s="12"/>
      <c r="AR43" s="12"/>
      <c r="AS43" s="12"/>
      <c r="AT43" s="12"/>
      <c r="AU43" s="12"/>
      <c r="AV43" s="12"/>
    </row>
    <row r="44" spans="1:48" ht="18" customHeight="1" x14ac:dyDescent="0.3">
      <c r="A44" s="56"/>
      <c r="B44" s="56"/>
      <c r="C44" s="11"/>
      <c r="D44" s="11"/>
      <c r="E44" s="56" t="s">
        <v>125</v>
      </c>
      <c r="F44" s="12">
        <v>0.23699999999999999</v>
      </c>
      <c r="G44" s="12">
        <v>0.76300000000000001</v>
      </c>
      <c r="H44" s="12">
        <v>0.25</v>
      </c>
      <c r="I44" s="12">
        <v>0.23</v>
      </c>
      <c r="J44" s="12">
        <v>1.999999999999999E-2</v>
      </c>
      <c r="K44" s="12"/>
      <c r="L44" s="12"/>
      <c r="M44" s="12">
        <v>0.23</v>
      </c>
      <c r="N44" s="12">
        <v>0.21</v>
      </c>
      <c r="O44" s="12">
        <v>0.26500000000000001</v>
      </c>
      <c r="P44" s="12">
        <v>-3.5000000000000003E-2</v>
      </c>
      <c r="Q44" s="12">
        <v>2.0000000000000018E-2</v>
      </c>
      <c r="R44" s="12">
        <v>-5.5000000000000021E-2</v>
      </c>
      <c r="S44" s="57"/>
      <c r="T44" s="57"/>
      <c r="U44" s="57"/>
      <c r="V44" s="12">
        <v>0.19</v>
      </c>
      <c r="W44" s="12">
        <v>0.25</v>
      </c>
      <c r="X44" s="12">
        <v>0.3</v>
      </c>
      <c r="Y44" s="12">
        <v>0.10999999999999999</v>
      </c>
      <c r="Z44" s="12">
        <v>6.3194463700104397E-2</v>
      </c>
      <c r="AA44" s="12">
        <v>7.948939891252238E-2</v>
      </c>
      <c r="AB44" s="57">
        <v>0.15362066775560379</v>
      </c>
      <c r="AC44" s="57">
        <v>0.54494808614253998</v>
      </c>
      <c r="AD44" s="57">
        <v>0.34809902980923652</v>
      </c>
      <c r="AE44" s="12">
        <v>0.19</v>
      </c>
      <c r="AF44" s="12">
        <v>0.25</v>
      </c>
      <c r="AG44" s="12">
        <v>0.3</v>
      </c>
      <c r="AH44" s="12">
        <v>7.0000000000000007E-2</v>
      </c>
      <c r="AI44" s="12">
        <v>0.10999999999999999</v>
      </c>
      <c r="AJ44" s="12">
        <v>8.3333333333333315E-2</v>
      </c>
      <c r="AK44" s="12">
        <v>0.16</v>
      </c>
      <c r="AL44" s="12">
        <v>0.31249999999999994</v>
      </c>
      <c r="AM44" s="12">
        <v>0.32</v>
      </c>
      <c r="AN44" s="55"/>
      <c r="AO44" s="55"/>
      <c r="AP44" s="55"/>
      <c r="AQ44" s="12"/>
      <c r="AR44" s="12"/>
      <c r="AS44" s="12"/>
      <c r="AT44" s="12"/>
      <c r="AU44" s="12"/>
      <c r="AV44" s="12"/>
    </row>
    <row r="45" spans="1:48" ht="18" customHeight="1" x14ac:dyDescent="0.3">
      <c r="A45" s="56"/>
      <c r="B45" s="56"/>
      <c r="C45" s="11"/>
      <c r="D45" s="56"/>
      <c r="E45" s="11" t="s">
        <v>124</v>
      </c>
      <c r="F45" s="12">
        <v>0.65</v>
      </c>
      <c r="G45" s="12">
        <v>0.35</v>
      </c>
      <c r="H45" s="12">
        <v>0.68</v>
      </c>
      <c r="I45" s="12">
        <v>0.62</v>
      </c>
      <c r="J45" s="12">
        <v>6.0000000000000053E-2</v>
      </c>
      <c r="K45" s="12"/>
      <c r="L45" s="12"/>
      <c r="M45" s="12">
        <v>0.63</v>
      </c>
      <c r="N45" s="12">
        <v>0.60499999999999998</v>
      </c>
      <c r="O45" s="12">
        <v>0.74</v>
      </c>
      <c r="P45" s="12">
        <v>-0.10999999999999999</v>
      </c>
      <c r="Q45" s="12">
        <v>2.5000000000000022E-2</v>
      </c>
      <c r="R45" s="12">
        <v>-0.13500000000000001</v>
      </c>
      <c r="S45" s="57"/>
      <c r="T45" s="57"/>
      <c r="U45" s="57"/>
      <c r="V45" s="12">
        <v>0.55000000000000004</v>
      </c>
      <c r="W45" s="12">
        <v>0.66500000000000004</v>
      </c>
      <c r="X45" s="12">
        <v>0.81</v>
      </c>
      <c r="Y45" s="12">
        <v>0.26</v>
      </c>
      <c r="Z45" s="12">
        <v>0.17028938875853339</v>
      </c>
      <c r="AA45" s="12">
        <v>0.17151925684631508</v>
      </c>
      <c r="AB45" s="57">
        <v>0.15362066775560379</v>
      </c>
      <c r="AC45" s="57">
        <v>0.54494808614253998</v>
      </c>
      <c r="AD45" s="57">
        <v>0.34809902980923652</v>
      </c>
      <c r="AE45" s="12">
        <v>0.55000000000000004</v>
      </c>
      <c r="AF45" s="12">
        <v>0.66500000000000004</v>
      </c>
      <c r="AG45" s="12">
        <v>0.81</v>
      </c>
      <c r="AH45" s="12">
        <v>0.14400000000000002</v>
      </c>
      <c r="AI45" s="12">
        <v>0.26</v>
      </c>
      <c r="AJ45" s="12">
        <v>0.2088888888888889</v>
      </c>
      <c r="AK45" s="12">
        <v>0.59</v>
      </c>
      <c r="AL45" s="12">
        <v>0.69999999999999984</v>
      </c>
      <c r="AM45" s="12">
        <v>0.75</v>
      </c>
      <c r="AN45" s="55"/>
      <c r="AO45" s="55"/>
      <c r="AP45" s="55"/>
      <c r="AQ45" s="12"/>
      <c r="AR45" s="12"/>
      <c r="AS45" s="12"/>
      <c r="AT45" s="12"/>
      <c r="AU45" s="12"/>
      <c r="AV45" s="12"/>
    </row>
    <row r="46" spans="1:48" ht="18" customHeight="1" x14ac:dyDescent="0.3">
      <c r="A46" s="56"/>
      <c r="B46" s="56"/>
      <c r="C46" s="11"/>
      <c r="D46" s="56"/>
      <c r="E46" s="11"/>
      <c r="F46" s="12"/>
      <c r="G46" s="12"/>
      <c r="H46" s="12"/>
      <c r="I46" s="12"/>
      <c r="J46" s="12"/>
      <c r="K46" s="12"/>
      <c r="L46" s="12"/>
      <c r="M46" s="12"/>
      <c r="N46" s="12"/>
      <c r="O46" s="12"/>
      <c r="P46" s="12"/>
      <c r="Q46" s="12"/>
      <c r="R46" s="12"/>
      <c r="S46" s="57"/>
      <c r="T46" s="57"/>
      <c r="U46" s="57"/>
      <c r="V46" s="12"/>
      <c r="W46" s="12"/>
      <c r="X46" s="12"/>
      <c r="Y46" s="12"/>
      <c r="Z46" s="12"/>
      <c r="AA46" s="12"/>
      <c r="AB46" s="57"/>
      <c r="AC46" s="57"/>
      <c r="AD46" s="57"/>
      <c r="AE46" s="12"/>
      <c r="AF46" s="12"/>
      <c r="AG46" s="12"/>
      <c r="AH46" s="12"/>
      <c r="AI46" s="12"/>
      <c r="AJ46" s="12"/>
      <c r="AK46" s="12"/>
      <c r="AL46" s="55"/>
      <c r="AM46" s="55"/>
      <c r="AN46" s="55"/>
      <c r="AO46" s="55"/>
      <c r="AP46" s="55"/>
      <c r="AQ46" s="12"/>
      <c r="AR46" s="55"/>
      <c r="AS46" s="55"/>
      <c r="AT46" s="55"/>
      <c r="AU46" s="55"/>
      <c r="AV46" s="55"/>
    </row>
    <row r="47" spans="1:48" ht="18" customHeight="1" x14ac:dyDescent="0.3">
      <c r="A47" s="56"/>
      <c r="B47" s="56"/>
      <c r="C47" s="11"/>
      <c r="D47" s="56"/>
      <c r="E47" s="56" t="s">
        <v>123</v>
      </c>
      <c r="F47" s="12">
        <v>0.32299999999999995</v>
      </c>
      <c r="G47" s="12">
        <v>0.67700000000000005</v>
      </c>
      <c r="H47" s="12"/>
      <c r="I47" s="12"/>
      <c r="J47" s="12"/>
      <c r="K47" s="12"/>
      <c r="L47" s="12"/>
      <c r="M47" s="12"/>
      <c r="N47" s="12"/>
      <c r="O47" s="12"/>
      <c r="P47" s="12"/>
      <c r="Q47" s="12"/>
      <c r="R47" s="12"/>
      <c r="S47" s="57"/>
      <c r="T47" s="57"/>
      <c r="U47" s="57"/>
      <c r="V47" s="12"/>
      <c r="W47" s="12"/>
      <c r="X47" s="12"/>
      <c r="Y47" s="12"/>
      <c r="Z47" s="12"/>
      <c r="AA47" s="12"/>
      <c r="AB47" s="57"/>
      <c r="AC47" s="57"/>
      <c r="AD47" s="57"/>
      <c r="AE47" s="12"/>
      <c r="AF47" s="12"/>
      <c r="AG47" s="12"/>
      <c r="AH47" s="12"/>
      <c r="AI47" s="12"/>
      <c r="AJ47" s="12"/>
      <c r="AK47" s="12"/>
      <c r="AL47" s="55"/>
      <c r="AM47" s="55"/>
      <c r="AN47" s="55"/>
      <c r="AO47" s="55"/>
      <c r="AP47" s="55"/>
      <c r="AQ47" s="12"/>
      <c r="AR47" s="55"/>
      <c r="AS47" s="55"/>
      <c r="AT47" s="55"/>
      <c r="AU47" s="55"/>
      <c r="AV47" s="55"/>
    </row>
    <row r="48" spans="1:48" ht="18" customHeight="1" thickBot="1" x14ac:dyDescent="0.35">
      <c r="A48" s="56"/>
      <c r="B48" s="56"/>
      <c r="C48" s="11"/>
      <c r="D48" s="56"/>
      <c r="E48" s="56" t="s">
        <v>122</v>
      </c>
      <c r="F48" s="12">
        <v>0.29850000000000004</v>
      </c>
      <c r="G48" s="12">
        <v>0.70150000000000001</v>
      </c>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55"/>
      <c r="AM48" s="55"/>
      <c r="AN48" s="55"/>
      <c r="AO48" s="55"/>
      <c r="AP48" s="55"/>
      <c r="AQ48" s="12"/>
      <c r="AR48" s="55"/>
      <c r="AS48" s="55"/>
      <c r="AT48" s="55"/>
      <c r="AU48" s="55"/>
      <c r="AV48" s="55"/>
    </row>
    <row r="49" spans="1:42" ht="18" customHeight="1" thickTop="1" x14ac:dyDescent="0.3">
      <c r="A49" s="123" t="s">
        <v>121</v>
      </c>
      <c r="B49" s="124"/>
      <c r="C49" s="124"/>
      <c r="D49" s="124"/>
      <c r="E49" s="124"/>
      <c r="F49" s="124"/>
      <c r="G49" s="124"/>
      <c r="H49" s="124"/>
      <c r="I49" s="124"/>
      <c r="J49" s="124"/>
      <c r="K49" s="124"/>
      <c r="L49" s="124"/>
      <c r="M49" s="124"/>
      <c r="N49" s="124"/>
      <c r="O49" s="12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3"/>
    </row>
    <row r="50" spans="1:42" ht="18" customHeight="1" x14ac:dyDescent="0.3">
      <c r="A50" s="125"/>
      <c r="B50" s="126"/>
      <c r="C50" s="126"/>
      <c r="D50" s="126"/>
      <c r="E50" s="126"/>
      <c r="F50" s="126"/>
      <c r="G50" s="126"/>
      <c r="H50" s="126"/>
      <c r="I50" s="126"/>
      <c r="J50" s="126"/>
      <c r="K50" s="126"/>
      <c r="L50" s="126"/>
      <c r="M50" s="126"/>
      <c r="N50" s="126"/>
      <c r="O50" s="126"/>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1"/>
    </row>
    <row r="51" spans="1:42" ht="18" customHeight="1" x14ac:dyDescent="0.3">
      <c r="A51" s="125"/>
      <c r="B51" s="126"/>
      <c r="C51" s="126"/>
      <c r="D51" s="126"/>
      <c r="E51" s="126"/>
      <c r="F51" s="126"/>
      <c r="G51" s="126"/>
      <c r="H51" s="126"/>
      <c r="I51" s="126"/>
      <c r="J51" s="126"/>
      <c r="K51" s="126"/>
      <c r="L51" s="126"/>
      <c r="M51" s="126"/>
      <c r="N51" s="126"/>
      <c r="O51" s="126"/>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1"/>
    </row>
    <row r="52" spans="1:42" ht="18" customHeight="1" x14ac:dyDescent="0.3">
      <c r="A52" s="117" t="s">
        <v>120</v>
      </c>
      <c r="B52" s="118"/>
      <c r="C52" s="118"/>
      <c r="D52" s="118"/>
      <c r="E52" s="118"/>
      <c r="F52" s="118"/>
      <c r="G52" s="118"/>
      <c r="H52" s="118"/>
      <c r="I52" s="118"/>
      <c r="J52" s="118"/>
      <c r="K52" s="118"/>
      <c r="L52" s="118"/>
      <c r="M52" s="118"/>
      <c r="N52" s="118"/>
      <c r="O52" s="118"/>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49"/>
    </row>
    <row r="53" spans="1:42" ht="18" customHeight="1" x14ac:dyDescent="0.3">
      <c r="A53" s="117"/>
      <c r="B53" s="118"/>
      <c r="C53" s="118"/>
      <c r="D53" s="118"/>
      <c r="E53" s="118"/>
      <c r="F53" s="118"/>
      <c r="G53" s="118"/>
      <c r="H53" s="118"/>
      <c r="I53" s="118"/>
      <c r="J53" s="118"/>
      <c r="K53" s="118"/>
      <c r="L53" s="118"/>
      <c r="M53" s="118"/>
      <c r="N53" s="118"/>
      <c r="O53" s="118"/>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49"/>
    </row>
    <row r="54" spans="1:42" ht="18" customHeight="1" x14ac:dyDescent="0.3">
      <c r="A54" s="117"/>
      <c r="B54" s="118"/>
      <c r="C54" s="118"/>
      <c r="D54" s="118"/>
      <c r="E54" s="118"/>
      <c r="F54" s="118"/>
      <c r="G54" s="118"/>
      <c r="H54" s="118"/>
      <c r="I54" s="118"/>
      <c r="J54" s="118"/>
      <c r="K54" s="118"/>
      <c r="L54" s="118"/>
      <c r="M54" s="118"/>
      <c r="N54" s="118"/>
      <c r="O54" s="118"/>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49"/>
    </row>
    <row r="55" spans="1:42" ht="18" customHeight="1" thickBot="1" x14ac:dyDescent="0.35">
      <c r="A55" s="119"/>
      <c r="B55" s="120"/>
      <c r="C55" s="120"/>
      <c r="D55" s="120"/>
      <c r="E55" s="120"/>
      <c r="F55" s="120"/>
      <c r="G55" s="120"/>
      <c r="H55" s="120"/>
      <c r="I55" s="120"/>
      <c r="J55" s="120"/>
      <c r="K55" s="120"/>
      <c r="L55" s="120"/>
      <c r="M55" s="120"/>
      <c r="N55" s="120"/>
      <c r="O55" s="120"/>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7"/>
    </row>
    <row r="56" spans="1:42" ht="18" customHeight="1" thickTop="1" x14ac:dyDescent="0.3">
      <c r="A56" s="105" t="s">
        <v>119</v>
      </c>
      <c r="B56" s="106"/>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106"/>
      <c r="AL56" s="106"/>
      <c r="AM56" s="106"/>
      <c r="AN56" s="106"/>
      <c r="AO56" s="106"/>
      <c r="AP56" s="107"/>
    </row>
    <row r="57" spans="1:42" ht="18" customHeight="1" x14ac:dyDescent="0.3">
      <c r="A57" s="108"/>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9"/>
      <c r="AN57" s="109"/>
      <c r="AO57" s="109"/>
      <c r="AP57" s="110"/>
    </row>
    <row r="58" spans="1:42" x14ac:dyDescent="0.3">
      <c r="A58" s="1"/>
    </row>
  </sheetData>
  <mergeCells count="33">
    <mergeCell ref="A2:AP2"/>
    <mergeCell ref="H4:L4"/>
    <mergeCell ref="A4:B6"/>
    <mergeCell ref="C4:C6"/>
    <mergeCell ref="D4:D6"/>
    <mergeCell ref="E4:E6"/>
    <mergeCell ref="F4:F6"/>
    <mergeCell ref="K5:L5"/>
    <mergeCell ref="S5:U5"/>
    <mergeCell ref="Q5:Q6"/>
    <mergeCell ref="AI5:AI6"/>
    <mergeCell ref="AJ5:AJ6"/>
    <mergeCell ref="AQ5:AS5"/>
    <mergeCell ref="AK4:AV4"/>
    <mergeCell ref="A49:O51"/>
    <mergeCell ref="G4:G6"/>
    <mergeCell ref="AK5:AM5"/>
    <mergeCell ref="H5:I5"/>
    <mergeCell ref="R5:R6"/>
    <mergeCell ref="AH5:AH6"/>
    <mergeCell ref="M4:U4"/>
    <mergeCell ref="V4:AJ4"/>
    <mergeCell ref="A56:AP57"/>
    <mergeCell ref="J5:J6"/>
    <mergeCell ref="V5:X5"/>
    <mergeCell ref="AB5:AD5"/>
    <mergeCell ref="Y5:Y6"/>
    <mergeCell ref="Z5:Z6"/>
    <mergeCell ref="AE5:AG5"/>
    <mergeCell ref="AA5:AA6"/>
    <mergeCell ref="M5:O5"/>
    <mergeCell ref="P5:P6"/>
    <mergeCell ref="A52:O5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76"/>
  <sheetViews>
    <sheetView workbookViewId="0">
      <pane xSplit="1" ySplit="5" topLeftCell="B6" activePane="bottomRight" state="frozen"/>
      <selection pane="topRight"/>
      <selection pane="bottomLeft"/>
      <selection pane="bottomRight"/>
    </sheetView>
  </sheetViews>
  <sheetFormatPr baseColWidth="10" defaultRowHeight="14.4" x14ac:dyDescent="0.3"/>
  <cols>
    <col min="1" max="11" width="10.77734375" customWidth="1"/>
  </cols>
  <sheetData>
    <row r="1" spans="1:99" ht="18" customHeight="1" thickBot="1" x14ac:dyDescent="0.35">
      <c r="A1" s="87" t="s">
        <v>362</v>
      </c>
      <c r="B1" s="3"/>
      <c r="C1" s="3"/>
      <c r="D1" s="3"/>
      <c r="E1" s="3"/>
      <c r="F1" s="3"/>
      <c r="G1" s="3"/>
      <c r="H1" s="3"/>
      <c r="I1" s="3"/>
      <c r="J1" s="3"/>
      <c r="K1" s="3"/>
    </row>
    <row r="2" spans="1:99" ht="40.049999999999997" customHeight="1" thickTop="1" thickBot="1" x14ac:dyDescent="0.35">
      <c r="A2" s="127" t="s">
        <v>237</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9"/>
    </row>
    <row r="3" spans="1:99" ht="18" customHeight="1" thickTop="1" thickBot="1" x14ac:dyDescent="0.35">
      <c r="A3" s="3"/>
      <c r="B3" s="3"/>
      <c r="C3" s="3"/>
      <c r="D3" s="3"/>
      <c r="E3" s="3"/>
      <c r="F3" s="3"/>
      <c r="G3" s="3"/>
      <c r="H3" s="3"/>
      <c r="I3" s="3"/>
      <c r="J3" s="3"/>
      <c r="K3" s="3"/>
    </row>
    <row r="4" spans="1:99" ht="18" customHeight="1" thickTop="1" thickBot="1" x14ac:dyDescent="0.35">
      <c r="A4" s="111" t="s">
        <v>0</v>
      </c>
      <c r="B4" s="136" t="s">
        <v>236</v>
      </c>
      <c r="C4" s="136"/>
      <c r="D4" s="136" t="s">
        <v>235</v>
      </c>
      <c r="E4" s="136"/>
      <c r="F4" s="136" t="s">
        <v>234</v>
      </c>
      <c r="G4" s="136"/>
      <c r="H4" s="22"/>
      <c r="I4" s="121" t="s">
        <v>233</v>
      </c>
      <c r="J4" s="92"/>
      <c r="K4" s="122"/>
      <c r="L4" s="121" t="s">
        <v>232</v>
      </c>
      <c r="M4" s="92"/>
      <c r="N4" s="122"/>
      <c r="O4" s="121" t="s">
        <v>231</v>
      </c>
      <c r="P4" s="92"/>
      <c r="Q4" s="92"/>
      <c r="R4" s="122"/>
      <c r="S4" s="130" t="s">
        <v>188</v>
      </c>
      <c r="T4" s="131"/>
      <c r="U4" s="131"/>
      <c r="V4" s="131"/>
      <c r="W4" s="131"/>
      <c r="X4" s="131"/>
      <c r="Y4" s="131"/>
      <c r="Z4" s="131"/>
      <c r="AA4" s="131"/>
      <c r="AB4" s="130" t="s">
        <v>187</v>
      </c>
      <c r="AC4" s="131"/>
      <c r="AD4" s="131"/>
      <c r="AE4" s="131"/>
      <c r="AF4" s="131"/>
      <c r="AG4" s="131"/>
      <c r="AH4" s="131"/>
      <c r="AI4" s="131"/>
      <c r="AJ4" s="131"/>
    </row>
    <row r="5" spans="1:99" ht="60" customHeight="1" thickTop="1" thickBot="1" x14ac:dyDescent="0.35">
      <c r="A5" s="112"/>
      <c r="B5" s="5" t="s">
        <v>211</v>
      </c>
      <c r="C5" s="34" t="s">
        <v>210</v>
      </c>
      <c r="D5" s="4" t="s">
        <v>230</v>
      </c>
      <c r="E5" s="4" t="s">
        <v>229</v>
      </c>
      <c r="F5" s="4" t="s">
        <v>211</v>
      </c>
      <c r="G5" s="4" t="s">
        <v>210</v>
      </c>
      <c r="H5" s="5" t="s">
        <v>211</v>
      </c>
      <c r="I5" s="5" t="s">
        <v>228</v>
      </c>
      <c r="J5" s="5" t="s">
        <v>227</v>
      </c>
      <c r="K5" s="5" t="s">
        <v>226</v>
      </c>
      <c r="L5" s="5" t="s">
        <v>225</v>
      </c>
      <c r="M5" s="5" t="s">
        <v>224</v>
      </c>
      <c r="N5" s="5" t="s">
        <v>223</v>
      </c>
      <c r="O5" s="5" t="s">
        <v>55</v>
      </c>
      <c r="P5" s="5" t="s">
        <v>54</v>
      </c>
      <c r="Q5" s="5" t="s">
        <v>53</v>
      </c>
      <c r="R5" s="5" t="s">
        <v>52</v>
      </c>
      <c r="S5" s="5" t="s">
        <v>176</v>
      </c>
      <c r="T5" s="34" t="s">
        <v>175</v>
      </c>
      <c r="U5" s="34" t="s">
        <v>174</v>
      </c>
      <c r="V5" s="34" t="s">
        <v>173</v>
      </c>
      <c r="W5" s="34" t="s">
        <v>172</v>
      </c>
      <c r="X5" s="5" t="s">
        <v>222</v>
      </c>
      <c r="Y5" s="5" t="s">
        <v>221</v>
      </c>
      <c r="Z5" s="5" t="s">
        <v>220</v>
      </c>
      <c r="AA5" s="5" t="s">
        <v>219</v>
      </c>
      <c r="AB5" s="5" t="s">
        <v>176</v>
      </c>
      <c r="AC5" s="34" t="s">
        <v>175</v>
      </c>
      <c r="AD5" s="34" t="s">
        <v>174</v>
      </c>
      <c r="AE5" s="34" t="s">
        <v>173</v>
      </c>
      <c r="AF5" s="34" t="s">
        <v>172</v>
      </c>
      <c r="AG5" s="5" t="s">
        <v>222</v>
      </c>
      <c r="AH5" s="5" t="s">
        <v>221</v>
      </c>
      <c r="AI5" s="5" t="s">
        <v>220</v>
      </c>
      <c r="AJ5" s="5" t="s">
        <v>219</v>
      </c>
      <c r="AK5" s="5"/>
      <c r="AL5" s="5"/>
      <c r="AM5" s="5"/>
      <c r="AN5" s="5"/>
      <c r="AO5" s="5"/>
      <c r="AP5" s="5"/>
      <c r="AQ5" s="5"/>
      <c r="AR5" s="5"/>
      <c r="AS5" s="5"/>
      <c r="AT5" s="5"/>
      <c r="AU5" s="5"/>
      <c r="AV5" s="5"/>
      <c r="AW5" s="5"/>
      <c r="AY5" s="5"/>
      <c r="AZ5" s="5"/>
      <c r="BA5" s="5"/>
      <c r="BB5" s="5"/>
      <c r="BC5" s="5"/>
      <c r="BE5" s="5"/>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row>
    <row r="6" spans="1:99" ht="18" customHeight="1" thickTop="1" x14ac:dyDescent="0.3">
      <c r="A6" s="7">
        <v>1955</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Y6" s="8"/>
      <c r="AZ6" s="8"/>
      <c r="BA6" s="8"/>
      <c r="BB6" s="8"/>
      <c r="BC6" s="8"/>
      <c r="BE6" s="8"/>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10">
        <v>0</v>
      </c>
      <c r="CU6" s="10">
        <v>0.5</v>
      </c>
    </row>
    <row r="7" spans="1:99" ht="18" customHeight="1" x14ac:dyDescent="0.3">
      <c r="A7" s="11">
        <f t="shared" ref="A7:A38" si="0">A6+1</f>
        <v>1956</v>
      </c>
      <c r="B7" s="8">
        <v>0.5505557656288147</v>
      </c>
      <c r="C7" s="8">
        <v>0.4494442343711853</v>
      </c>
      <c r="D7" s="8"/>
      <c r="E7" s="8"/>
      <c r="F7" s="8"/>
      <c r="G7" s="8"/>
      <c r="H7" s="8">
        <v>0.5505557656288147</v>
      </c>
      <c r="I7" s="8">
        <v>0.47858646512031555</v>
      </c>
      <c r="J7" s="8">
        <v>0.62504847347736359</v>
      </c>
      <c r="K7" s="8">
        <v>-0.14646200835704803</v>
      </c>
      <c r="L7" s="8">
        <v>0.12807009853148843</v>
      </c>
      <c r="M7" s="8">
        <v>3.981705891228049E-2</v>
      </c>
      <c r="N7" s="8">
        <v>8.825303961920794E-2</v>
      </c>
      <c r="O7" s="8">
        <v>0.56814226508140564</v>
      </c>
      <c r="P7" s="8">
        <v>0.54041137287639252</v>
      </c>
      <c r="Q7" s="8">
        <v>0.39039555191993713</v>
      </c>
      <c r="R7" s="8">
        <v>-0.17095420247872828</v>
      </c>
      <c r="S7" s="8"/>
      <c r="T7" s="8"/>
      <c r="U7" s="8"/>
      <c r="V7" s="8"/>
      <c r="W7" s="8"/>
      <c r="X7" s="8"/>
      <c r="Y7" s="24">
        <v>-0.12842842068937088</v>
      </c>
      <c r="Z7" s="8"/>
      <c r="AA7" s="8"/>
      <c r="AB7" s="8"/>
      <c r="AC7" s="8"/>
      <c r="AD7" s="8"/>
      <c r="AE7" s="8"/>
      <c r="AF7" s="8"/>
      <c r="AG7" s="8"/>
      <c r="AH7" s="24">
        <v>-0.28547152251618402</v>
      </c>
      <c r="AI7" s="8"/>
      <c r="AJ7" s="8"/>
      <c r="AK7" s="8"/>
      <c r="AL7" s="8"/>
      <c r="AM7" s="8"/>
      <c r="AN7" s="8"/>
      <c r="AO7" s="8"/>
      <c r="AP7" s="8"/>
      <c r="AQ7" s="8"/>
      <c r="AR7" s="8"/>
      <c r="AS7" s="8"/>
      <c r="AT7" s="8"/>
      <c r="AU7" s="8"/>
      <c r="AV7" s="8"/>
      <c r="AW7" s="8"/>
      <c r="AY7" s="8"/>
      <c r="AZ7" s="8"/>
      <c r="BA7" s="8"/>
      <c r="BB7" s="8"/>
      <c r="BC7" s="8"/>
      <c r="BE7" s="8"/>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10">
        <v>0</v>
      </c>
      <c r="CU7" s="10">
        <v>0.5</v>
      </c>
    </row>
    <row r="8" spans="1:99" ht="18" customHeight="1" x14ac:dyDescent="0.3">
      <c r="A8" s="11">
        <f t="shared" si="0"/>
        <v>1957</v>
      </c>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Y8" s="8"/>
      <c r="AZ8" s="8"/>
      <c r="BA8" s="8"/>
      <c r="BB8" s="8"/>
      <c r="BC8" s="8"/>
      <c r="BE8" s="8"/>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10">
        <v>0</v>
      </c>
      <c r="CU8" s="10">
        <v>0.5</v>
      </c>
    </row>
    <row r="9" spans="1:99" ht="18" customHeight="1" x14ac:dyDescent="0.3">
      <c r="A9" s="11">
        <f t="shared" si="0"/>
        <v>1958</v>
      </c>
      <c r="B9" s="8">
        <v>0.42702201008796692</v>
      </c>
      <c r="C9" s="8">
        <v>0.57297798991203308</v>
      </c>
      <c r="D9" s="8"/>
      <c r="E9" s="8"/>
      <c r="F9" s="8"/>
      <c r="G9" s="8"/>
      <c r="H9" s="8">
        <v>0.42737418413162231</v>
      </c>
      <c r="I9" s="8">
        <v>0.35407684743404388</v>
      </c>
      <c r="J9" s="8">
        <v>0.49928127229213715</v>
      </c>
      <c r="K9" s="8">
        <v>-0.14520442485809326</v>
      </c>
      <c r="L9" s="8">
        <v>7.317422782133251E-2</v>
      </c>
      <c r="M9" s="8">
        <v>-1.2332463335301858E-2</v>
      </c>
      <c r="N9" s="8">
        <v>8.5506691156634368E-2</v>
      </c>
      <c r="O9" s="8">
        <v>0.45850725471973419</v>
      </c>
      <c r="P9" s="8">
        <v>0.38931923636838606</v>
      </c>
      <c r="Q9" s="8">
        <v>0.22516359388828278</v>
      </c>
      <c r="R9" s="8">
        <v>-0.21277940719276286</v>
      </c>
      <c r="S9" s="8">
        <v>0.46470527350902557</v>
      </c>
      <c r="T9" s="8">
        <v>0.43752554431557655</v>
      </c>
      <c r="U9" s="8">
        <v>0.34886851906776428</v>
      </c>
      <c r="V9" s="8">
        <v>0.27348692715167999</v>
      </c>
      <c r="W9" s="8">
        <v>0.17473550140857697</v>
      </c>
      <c r="X9" s="8">
        <v>-0.11583675444126129</v>
      </c>
      <c r="Y9" s="8">
        <v>-0.10375687479972834</v>
      </c>
      <c r="Z9" s="8">
        <v>-0.19121834635734558</v>
      </c>
      <c r="AA9" s="8">
        <v>-0.28996977210044861</v>
      </c>
      <c r="AB9" s="8"/>
      <c r="AC9" s="8"/>
      <c r="AD9" s="8"/>
      <c r="AE9" s="8"/>
      <c r="AF9" s="8"/>
      <c r="AG9" s="8"/>
      <c r="AH9" s="24">
        <v>-0.28079997662654099</v>
      </c>
      <c r="AI9" s="8"/>
      <c r="AJ9" s="8"/>
      <c r="AK9" s="8"/>
      <c r="AL9" s="8"/>
      <c r="AM9" s="8"/>
      <c r="AN9" s="8"/>
      <c r="AO9" s="8"/>
      <c r="AP9" s="8"/>
      <c r="AQ9" s="8"/>
      <c r="AR9" s="8"/>
      <c r="AS9" s="8"/>
      <c r="AT9" s="8"/>
      <c r="AU9" s="8"/>
      <c r="AV9" s="8"/>
      <c r="AW9" s="8"/>
      <c r="AY9" s="8"/>
      <c r="AZ9" s="8"/>
      <c r="BA9" s="8"/>
      <c r="BB9" s="8"/>
      <c r="BC9" s="8"/>
      <c r="BE9" s="8"/>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10">
        <v>0</v>
      </c>
      <c r="CU9" s="10">
        <v>0.5</v>
      </c>
    </row>
    <row r="10" spans="1:99" ht="18" customHeight="1" x14ac:dyDescent="0.3">
      <c r="A10" s="11">
        <f t="shared" si="0"/>
        <v>1959</v>
      </c>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Y10" s="8"/>
      <c r="AZ10" s="8"/>
      <c r="BA10" s="8"/>
      <c r="BB10" s="8"/>
      <c r="BC10" s="8"/>
      <c r="BE10" s="8"/>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10">
        <v>0</v>
      </c>
      <c r="CU10" s="10">
        <v>0.5</v>
      </c>
    </row>
    <row r="11" spans="1:99" ht="18" customHeight="1" x14ac:dyDescent="0.3">
      <c r="A11" s="11">
        <f t="shared" si="0"/>
        <v>1960</v>
      </c>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Y11" s="8"/>
      <c r="AZ11" s="8"/>
      <c r="BA11" s="8"/>
      <c r="BB11" s="8"/>
      <c r="BC11" s="8"/>
      <c r="BE11" s="8"/>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10">
        <v>0</v>
      </c>
      <c r="CU11" s="10">
        <v>0.5</v>
      </c>
    </row>
    <row r="12" spans="1:99" ht="18" customHeight="1" x14ac:dyDescent="0.3">
      <c r="A12" s="11">
        <f t="shared" si="0"/>
        <v>1961</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Y12" s="8"/>
      <c r="AZ12" s="8"/>
      <c r="BA12" s="8"/>
      <c r="BB12" s="8"/>
      <c r="BC12" s="8"/>
      <c r="BE12" s="8"/>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10">
        <v>0</v>
      </c>
      <c r="CU12" s="10">
        <v>0.5</v>
      </c>
    </row>
    <row r="13" spans="1:99" ht="18" customHeight="1" x14ac:dyDescent="0.3">
      <c r="A13" s="11">
        <f t="shared" si="0"/>
        <v>1962</v>
      </c>
      <c r="B13" s="8">
        <v>0.43664166331291199</v>
      </c>
      <c r="C13" s="8">
        <v>0.56335833668708801</v>
      </c>
      <c r="D13" s="8"/>
      <c r="E13" s="8"/>
      <c r="F13" s="8"/>
      <c r="G13" s="8"/>
      <c r="H13" s="8">
        <v>0.43664166331291199</v>
      </c>
      <c r="I13" s="8">
        <v>0.36631637811660767</v>
      </c>
      <c r="J13" s="8">
        <v>0.50108081102371216</v>
      </c>
      <c r="K13" s="8">
        <v>-0.13476443290710449</v>
      </c>
      <c r="L13" s="8">
        <v>6.2074631452560425E-2</v>
      </c>
      <c r="M13" s="8">
        <v>4.0842475191704697E-4</v>
      </c>
      <c r="N13" s="8">
        <v>6.1666206700643378E-2</v>
      </c>
      <c r="O13" s="8">
        <v>0.47646182775497437</v>
      </c>
      <c r="P13" s="8">
        <v>0.36663396179735558</v>
      </c>
      <c r="Q13" s="8">
        <v>0.30611094832420349</v>
      </c>
      <c r="R13" s="8">
        <v>-0.13702624944278829</v>
      </c>
      <c r="S13" s="8">
        <v>0.46879275441169738</v>
      </c>
      <c r="T13" s="8">
        <v>0.44416673481464386</v>
      </c>
      <c r="U13" s="8">
        <v>0.32474789023399353</v>
      </c>
      <c r="V13" s="8">
        <v>0.23497229814529419</v>
      </c>
      <c r="W13" s="8">
        <v>0.14576326310634613</v>
      </c>
      <c r="X13" s="8">
        <v>-0.14404486417770385</v>
      </c>
      <c r="Y13" s="8">
        <v>-0.13309996657901341</v>
      </c>
      <c r="Z13" s="8">
        <v>-0.23382045626640319</v>
      </c>
      <c r="AA13" s="8">
        <v>-0.32302949130535125</v>
      </c>
      <c r="AB13" s="8"/>
      <c r="AC13" s="8"/>
      <c r="AD13" s="8"/>
      <c r="AE13" s="8"/>
      <c r="AF13" s="8"/>
      <c r="AG13" s="8"/>
      <c r="AH13" s="24">
        <v>-0.28943091885543198</v>
      </c>
      <c r="AI13" s="8"/>
      <c r="AJ13" s="8"/>
      <c r="AK13" s="8"/>
      <c r="AL13" s="8"/>
      <c r="AM13" s="8"/>
      <c r="AN13" s="8"/>
      <c r="AO13" s="8"/>
      <c r="AP13" s="8"/>
      <c r="AQ13" s="8"/>
      <c r="AR13" s="8"/>
      <c r="AS13" s="8"/>
      <c r="AT13" s="8"/>
      <c r="AU13" s="8"/>
      <c r="AV13" s="8"/>
      <c r="AW13" s="8"/>
      <c r="AY13" s="8"/>
      <c r="AZ13" s="8"/>
      <c r="BA13" s="8"/>
      <c r="BB13" s="8"/>
      <c r="BC13" s="8"/>
      <c r="BE13" s="8"/>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10">
        <v>0</v>
      </c>
      <c r="CU13" s="10">
        <v>0.5</v>
      </c>
    </row>
    <row r="14" spans="1:99" ht="18" customHeight="1" x14ac:dyDescent="0.3">
      <c r="A14" s="11">
        <f t="shared" si="0"/>
        <v>1963</v>
      </c>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Y14" s="8"/>
      <c r="AZ14" s="8"/>
      <c r="BA14" s="8"/>
      <c r="BB14" s="8"/>
      <c r="BC14" s="8"/>
      <c r="BE14" s="8"/>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10">
        <v>0</v>
      </c>
      <c r="CU14" s="10">
        <v>0.5</v>
      </c>
    </row>
    <row r="15" spans="1:99" ht="18" customHeight="1" x14ac:dyDescent="0.3">
      <c r="A15" s="11">
        <f t="shared" si="0"/>
        <v>1964</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Y15" s="8"/>
      <c r="AZ15" s="8"/>
      <c r="BA15" s="8"/>
      <c r="BB15" s="8"/>
      <c r="BC15" s="8"/>
      <c r="BE15" s="8"/>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10">
        <v>0</v>
      </c>
      <c r="CU15" s="10">
        <v>0.5</v>
      </c>
    </row>
    <row r="16" spans="1:99" ht="18" customHeight="1" x14ac:dyDescent="0.3">
      <c r="A16" s="11">
        <f t="shared" si="0"/>
        <v>1965</v>
      </c>
      <c r="B16" s="8"/>
      <c r="C16" s="8"/>
      <c r="D16" s="8">
        <v>0.44800000000000001</v>
      </c>
      <c r="E16" s="8">
        <v>0.55200000000000005</v>
      </c>
      <c r="F16" s="8"/>
      <c r="G16" s="8"/>
      <c r="H16" s="8">
        <v>0.44800000000000001</v>
      </c>
      <c r="I16" s="8">
        <v>0.37792314064008603</v>
      </c>
      <c r="J16" s="8">
        <v>0.52194109465849792</v>
      </c>
      <c r="K16" s="8">
        <v>-0.14401795401841197</v>
      </c>
      <c r="L16" s="8">
        <v>8.9015411746686951E-2</v>
      </c>
      <c r="M16" s="8">
        <v>4.2968341791126408E-2</v>
      </c>
      <c r="N16" s="8">
        <v>4.6047069955560543E-2</v>
      </c>
      <c r="O16" s="8">
        <v>0.45961373954844076</v>
      </c>
      <c r="P16" s="8">
        <v>0.42735108104129976</v>
      </c>
      <c r="Q16" s="8">
        <v>0.3826875916249427</v>
      </c>
      <c r="R16" s="8">
        <v>-6.7994704818464202E-2</v>
      </c>
      <c r="S16" s="8">
        <v>0.47954991599156011</v>
      </c>
      <c r="T16" s="8">
        <v>0.47956740374634843</v>
      </c>
      <c r="U16" s="8">
        <v>0.34731355645116069</v>
      </c>
      <c r="V16" s="8">
        <v>0.32708088279013536</v>
      </c>
      <c r="W16" s="8">
        <v>0.23888354821112259</v>
      </c>
      <c r="X16" s="8">
        <v>-0.13223635954039942</v>
      </c>
      <c r="Y16" s="8">
        <v>-0.13224413187586093</v>
      </c>
      <c r="Z16" s="8">
        <v>-0.15246903320142474</v>
      </c>
      <c r="AA16" s="8">
        <v>-0.24066636778043751</v>
      </c>
      <c r="AB16" s="8"/>
      <c r="AC16" s="8"/>
      <c r="AD16" s="8"/>
      <c r="AE16" s="8"/>
      <c r="AF16" s="8"/>
      <c r="AG16" s="8"/>
      <c r="AH16" s="24">
        <v>-0.27711741540337653</v>
      </c>
      <c r="AI16" s="8"/>
      <c r="AJ16" s="8"/>
      <c r="AK16" s="8"/>
      <c r="AL16" s="8"/>
      <c r="AM16" s="8"/>
      <c r="AN16" s="8"/>
      <c r="AO16" s="8"/>
      <c r="AP16" s="8"/>
      <c r="AQ16" s="8"/>
      <c r="AR16" s="8"/>
      <c r="AS16" s="8"/>
      <c r="AT16" s="8"/>
      <c r="AU16" s="8"/>
      <c r="AV16" s="8"/>
      <c r="AW16" s="8"/>
      <c r="AY16" s="8"/>
      <c r="AZ16" s="8"/>
      <c r="BA16" s="8"/>
      <c r="BB16" s="8"/>
      <c r="BC16" s="8"/>
      <c r="BE16" s="8"/>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10">
        <v>0</v>
      </c>
      <c r="CU16" s="10">
        <v>0.5</v>
      </c>
    </row>
    <row r="17" spans="1:99" ht="18" customHeight="1" x14ac:dyDescent="0.3">
      <c r="A17" s="11">
        <f t="shared" si="0"/>
        <v>1966</v>
      </c>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Y17" s="8"/>
      <c r="AZ17" s="8"/>
      <c r="BA17" s="8"/>
      <c r="BB17" s="8"/>
      <c r="BC17" s="8"/>
      <c r="BE17" s="8"/>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10">
        <v>0</v>
      </c>
      <c r="CU17" s="10">
        <v>0.5</v>
      </c>
    </row>
    <row r="18" spans="1:99" ht="18" customHeight="1" x14ac:dyDescent="0.3">
      <c r="A18" s="11">
        <f t="shared" si="0"/>
        <v>1967</v>
      </c>
      <c r="B18" s="8">
        <v>0.43688341975212097</v>
      </c>
      <c r="C18" s="8">
        <v>0.56311658024787903</v>
      </c>
      <c r="D18" s="8"/>
      <c r="E18" s="8"/>
      <c r="F18" s="8"/>
      <c r="G18" s="8"/>
      <c r="H18" s="24">
        <v>0.44244170987606046</v>
      </c>
      <c r="I18" s="24">
        <v>0.40149465685835783</v>
      </c>
      <c r="J18" s="24">
        <v>0.48541703773623901</v>
      </c>
      <c r="K18" s="24">
        <v>-8.3922380877881217E-2</v>
      </c>
      <c r="L18" s="8">
        <v>9.6243365068909029E-2</v>
      </c>
      <c r="M18" s="8">
        <v>4.3217201023987378E-2</v>
      </c>
      <c r="N18" s="8">
        <v>5.302616404492165E-2</v>
      </c>
      <c r="O18" s="8">
        <v>0.45728887572800914</v>
      </c>
      <c r="P18" s="8">
        <v>0.4111886064052489</v>
      </c>
      <c r="Q18" s="8">
        <v>0.39407391504083439</v>
      </c>
      <c r="R18" s="8">
        <v>-5.0456751202025724E-2</v>
      </c>
      <c r="S18" s="8">
        <v>0.47221452663458163</v>
      </c>
      <c r="T18" s="8">
        <v>0.47724807766710808</v>
      </c>
      <c r="U18" s="8">
        <v>0.34001445938078512</v>
      </c>
      <c r="V18" s="8">
        <v>0.29286422193171929</v>
      </c>
      <c r="W18" s="8">
        <v>0.25049101970149329</v>
      </c>
      <c r="X18" s="8">
        <v>-0.13220006725379652</v>
      </c>
      <c r="Y18" s="8">
        <v>-0.13443720104603052</v>
      </c>
      <c r="Z18" s="8">
        <v>-0.17935030470286234</v>
      </c>
      <c r="AA18" s="8">
        <v>-0.22172350693308834</v>
      </c>
      <c r="AB18" s="8"/>
      <c r="AC18" s="8"/>
      <c r="AD18" s="8"/>
      <c r="AE18" s="8"/>
      <c r="AF18" s="8"/>
      <c r="AG18" s="8"/>
      <c r="AH18" s="24">
        <v>-0.28436227072253578</v>
      </c>
      <c r="AI18" s="8"/>
      <c r="AJ18" s="8"/>
      <c r="AK18" s="8"/>
      <c r="AL18" s="8"/>
      <c r="AM18" s="8"/>
      <c r="AN18" s="8"/>
      <c r="AO18" s="8"/>
      <c r="AP18" s="8"/>
      <c r="AQ18" s="8"/>
      <c r="AR18" s="8"/>
      <c r="AS18" s="8"/>
      <c r="AT18" s="8"/>
      <c r="AU18" s="8"/>
      <c r="AV18" s="8"/>
      <c r="AW18" s="8"/>
      <c r="AY18" s="8"/>
      <c r="AZ18" s="8"/>
      <c r="BA18" s="8"/>
      <c r="BB18" s="8"/>
      <c r="BC18" s="8"/>
      <c r="BE18" s="8"/>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10">
        <v>0</v>
      </c>
      <c r="CU18" s="10">
        <v>0.5</v>
      </c>
    </row>
    <row r="19" spans="1:99" ht="18" customHeight="1" x14ac:dyDescent="0.3">
      <c r="A19" s="11">
        <f t="shared" si="0"/>
        <v>1968</v>
      </c>
      <c r="B19" s="8">
        <v>0.41199999999999998</v>
      </c>
      <c r="C19" s="8">
        <v>0.58800000000000008</v>
      </c>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Y19" s="8"/>
      <c r="AZ19" s="8"/>
      <c r="BA19" s="8"/>
      <c r="BB19" s="8"/>
      <c r="BC19" s="8"/>
      <c r="BE19" s="8"/>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10">
        <v>0</v>
      </c>
      <c r="CU19" s="10">
        <v>0.5</v>
      </c>
    </row>
    <row r="20" spans="1:99" ht="18" customHeight="1" x14ac:dyDescent="0.3">
      <c r="A20" s="11">
        <f t="shared" si="0"/>
        <v>1969</v>
      </c>
      <c r="B20" s="8"/>
      <c r="C20" s="8"/>
      <c r="D20" s="8"/>
      <c r="E20" s="8"/>
      <c r="F20" s="8"/>
      <c r="G20" s="8"/>
      <c r="H20" s="8">
        <v>0.33</v>
      </c>
      <c r="I20" s="8">
        <v>0.26</v>
      </c>
      <c r="J20" s="8">
        <v>0.38</v>
      </c>
      <c r="K20" s="8">
        <v>-0.12</v>
      </c>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Y20" s="8"/>
      <c r="AZ20" s="8"/>
      <c r="BA20" s="8"/>
      <c r="BB20" s="8"/>
      <c r="BC20" s="8"/>
      <c r="BE20" s="8"/>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10">
        <v>0</v>
      </c>
      <c r="CU20" s="10">
        <v>0.5</v>
      </c>
    </row>
    <row r="21" spans="1:99" ht="18" customHeight="1" x14ac:dyDescent="0.3">
      <c r="A21" s="11">
        <f t="shared" si="0"/>
        <v>1970</v>
      </c>
      <c r="B21" s="15"/>
      <c r="C21" s="8"/>
      <c r="D21" s="8"/>
      <c r="E21" s="8"/>
      <c r="F21" s="8"/>
      <c r="G21" s="8"/>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Y21" s="15"/>
      <c r="AZ21" s="15"/>
      <c r="BA21" s="15"/>
      <c r="BB21" s="15"/>
      <c r="BC21" s="15"/>
      <c r="BE21" s="15"/>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0">
        <v>0</v>
      </c>
      <c r="CU21" s="10">
        <v>0.5</v>
      </c>
    </row>
    <row r="22" spans="1:99" ht="18" customHeight="1" x14ac:dyDescent="0.3">
      <c r="A22" s="11">
        <f t="shared" si="0"/>
        <v>1971</v>
      </c>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Y22" s="8"/>
      <c r="AZ22" s="8"/>
      <c r="BA22" s="8"/>
      <c r="BB22" s="8"/>
      <c r="BC22" s="8"/>
      <c r="BE22" s="8"/>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10">
        <v>0</v>
      </c>
      <c r="CU22" s="10">
        <v>0.5</v>
      </c>
    </row>
    <row r="23" spans="1:99" ht="18" customHeight="1" x14ac:dyDescent="0.3">
      <c r="A23" s="11">
        <f t="shared" si="0"/>
        <v>1972</v>
      </c>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Y23" s="8"/>
      <c r="AZ23" s="8"/>
      <c r="BA23" s="8"/>
      <c r="BB23" s="8"/>
      <c r="BC23" s="8"/>
      <c r="BE23" s="8"/>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10">
        <v>0</v>
      </c>
      <c r="CU23" s="10">
        <v>0.5</v>
      </c>
    </row>
    <row r="24" spans="1:99" ht="18" customHeight="1" x14ac:dyDescent="0.3">
      <c r="A24" s="11">
        <f t="shared" si="0"/>
        <v>1973</v>
      </c>
      <c r="B24" s="8">
        <v>0.47400000691413879</v>
      </c>
      <c r="C24" s="8">
        <v>0.52599999308586121</v>
      </c>
      <c r="D24" s="8"/>
      <c r="E24" s="8"/>
      <c r="F24" s="8"/>
      <c r="G24" s="8"/>
      <c r="H24" s="8">
        <v>0.47400000691413879</v>
      </c>
      <c r="I24" s="8">
        <v>0.43653231859207153</v>
      </c>
      <c r="J24" s="8">
        <v>0.50977951288223267</v>
      </c>
      <c r="K24" s="8">
        <v>-7.3247194290161133E-2</v>
      </c>
      <c r="L24" s="8">
        <v>0.28782294915128837</v>
      </c>
      <c r="M24" s="8">
        <v>0.16892146177881595</v>
      </c>
      <c r="N24" s="8">
        <v>0.11890148737247241</v>
      </c>
      <c r="O24" s="8">
        <v>0.48371654748916626</v>
      </c>
      <c r="P24" s="8">
        <v>0.47207978624736791</v>
      </c>
      <c r="Q24" s="8">
        <v>0.43886524411849986</v>
      </c>
      <c r="R24" s="8">
        <v>-3.8651371703616988E-2</v>
      </c>
      <c r="S24" s="8">
        <v>0.49646571278572083</v>
      </c>
      <c r="T24" s="8">
        <v>0.53726248443126678</v>
      </c>
      <c r="U24" s="8">
        <v>0.36471500992774963</v>
      </c>
      <c r="V24" s="8">
        <v>0.28828445076942444</v>
      </c>
      <c r="W24" s="8">
        <v>0.14087177813053131</v>
      </c>
      <c r="X24" s="8">
        <v>-0.13175070285797119</v>
      </c>
      <c r="Y24" s="8">
        <v>-0.14988260136710274</v>
      </c>
      <c r="Z24" s="8">
        <v>-0.20818126201629639</v>
      </c>
      <c r="AA24" s="8">
        <v>-0.35559393465518951</v>
      </c>
      <c r="AB24" s="8">
        <v>0.58066859245300295</v>
      </c>
      <c r="AC24" s="8">
        <v>0.4456978514790535</v>
      </c>
      <c r="AD24" s="8">
        <v>0.22660449147224426</v>
      </c>
      <c r="AE24" s="8">
        <v>0.21175789833068848</v>
      </c>
      <c r="AF24" s="8">
        <v>0.12549009919166565</v>
      </c>
      <c r="AG24" s="8">
        <v>-0.35406410098075869</v>
      </c>
      <c r="AH24" s="8">
        <v>-0.29407710499233675</v>
      </c>
      <c r="AI24" s="8">
        <v>-0.36891069412231448</v>
      </c>
      <c r="AJ24" s="8">
        <v>-0.4551784932613373</v>
      </c>
      <c r="AK24" s="8"/>
      <c r="AL24" s="8"/>
      <c r="AM24" s="8"/>
      <c r="AN24" s="8"/>
      <c r="AO24" s="8"/>
      <c r="AP24" s="8"/>
      <c r="AQ24" s="8"/>
      <c r="AR24" s="8"/>
      <c r="AS24" s="8"/>
      <c r="AT24" s="8"/>
      <c r="AU24" s="8"/>
      <c r="AV24" s="8"/>
      <c r="AW24" s="8"/>
      <c r="AY24" s="8"/>
      <c r="AZ24" s="8"/>
      <c r="BA24" s="8"/>
      <c r="BB24" s="8"/>
      <c r="BC24" s="8"/>
      <c r="BE24" s="8"/>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10">
        <v>0</v>
      </c>
      <c r="CU24" s="10">
        <v>0.5</v>
      </c>
    </row>
    <row r="25" spans="1:99" ht="18" customHeight="1" x14ac:dyDescent="0.3">
      <c r="A25" s="11">
        <f t="shared" si="0"/>
        <v>1974</v>
      </c>
      <c r="B25" s="8"/>
      <c r="C25" s="8"/>
      <c r="D25" s="8">
        <v>0.49199998378753662</v>
      </c>
      <c r="E25" s="8">
        <v>0.50800001621246338</v>
      </c>
      <c r="F25" s="8"/>
      <c r="G25" s="8"/>
      <c r="H25" s="8">
        <v>0.49199998378753662</v>
      </c>
      <c r="I25" s="8">
        <v>0.44377514719963074</v>
      </c>
      <c r="J25" s="8">
        <v>0.54021060466766357</v>
      </c>
      <c r="K25" s="8">
        <v>-9.6435457468032837E-2</v>
      </c>
      <c r="L25" s="8">
        <v>0.25569703632390861</v>
      </c>
      <c r="M25" s="8">
        <v>0.13175340295757099</v>
      </c>
      <c r="N25" s="8">
        <v>0.12394363336633762</v>
      </c>
      <c r="O25" s="8">
        <v>0.47861975431442261</v>
      </c>
      <c r="P25" s="8">
        <v>0.50527119043396906</v>
      </c>
      <c r="Q25" s="8">
        <v>0.49347637106184894</v>
      </c>
      <c r="R25" s="8">
        <v>8.0515281483861667E-4</v>
      </c>
      <c r="S25" s="8">
        <v>0.50514153838157649</v>
      </c>
      <c r="T25" s="8">
        <v>0.56287804245948792</v>
      </c>
      <c r="U25" s="8">
        <v>0.41852745413780212</v>
      </c>
      <c r="V25" s="8">
        <v>0.32584372162818909</v>
      </c>
      <c r="W25" s="8">
        <v>0.21012842655181885</v>
      </c>
      <c r="X25" s="8">
        <v>-8.661408424377437E-2</v>
      </c>
      <c r="Y25" s="8">
        <v>-0.11227475272284604</v>
      </c>
      <c r="Z25" s="8">
        <v>-0.17929781675338741</v>
      </c>
      <c r="AA25" s="8">
        <v>-0.29501311182975765</v>
      </c>
      <c r="AB25" s="8">
        <v>0.58613015413284297</v>
      </c>
      <c r="AC25" s="8">
        <v>0.45306476950645447</v>
      </c>
      <c r="AD25" s="8">
        <v>0.27421495318412781</v>
      </c>
      <c r="AE25" s="8">
        <v>0.25670835375785828</v>
      </c>
      <c r="AF25" s="8">
        <v>0.21420082449913025</v>
      </c>
      <c r="AG25" s="8">
        <v>-0.31191520094871517</v>
      </c>
      <c r="AH25" s="8">
        <v>-0.25277503000365364</v>
      </c>
      <c r="AI25" s="8">
        <v>-0.3294218003749847</v>
      </c>
      <c r="AJ25" s="8">
        <v>-0.37192932963371272</v>
      </c>
      <c r="AK25" s="8"/>
      <c r="AL25" s="8"/>
      <c r="AM25" s="8"/>
      <c r="AN25" s="8"/>
      <c r="AO25" s="8"/>
      <c r="AP25" s="8"/>
      <c r="AQ25" s="8"/>
      <c r="AR25" s="8"/>
      <c r="AS25" s="8"/>
      <c r="AT25" s="8"/>
      <c r="AU25" s="8"/>
      <c r="AV25" s="8"/>
      <c r="AW25" s="8"/>
      <c r="AY25" s="8"/>
      <c r="AZ25" s="8"/>
      <c r="BA25" s="8"/>
      <c r="BB25" s="8"/>
      <c r="BC25" s="8"/>
      <c r="BE25" s="8"/>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10">
        <v>0</v>
      </c>
      <c r="CU25" s="10">
        <v>0.5</v>
      </c>
    </row>
    <row r="26" spans="1:99" ht="18" customHeight="1" x14ac:dyDescent="0.3">
      <c r="A26" s="11">
        <f t="shared" si="0"/>
        <v>1975</v>
      </c>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Y26" s="8"/>
      <c r="AZ26" s="8"/>
      <c r="BA26" s="8"/>
      <c r="BB26" s="8"/>
      <c r="BC26" s="8"/>
      <c r="BE26" s="8"/>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10">
        <v>0</v>
      </c>
      <c r="CU26" s="10">
        <v>0.5</v>
      </c>
    </row>
    <row r="27" spans="1:99" ht="18" customHeight="1" x14ac:dyDescent="0.3">
      <c r="A27" s="11">
        <f t="shared" si="0"/>
        <v>1976</v>
      </c>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Y27" s="8"/>
      <c r="AZ27" s="8"/>
      <c r="BA27" s="8"/>
      <c r="BB27" s="8"/>
      <c r="BC27" s="8"/>
      <c r="BE27" s="8"/>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10">
        <v>0</v>
      </c>
      <c r="CU27" s="10">
        <v>0.5</v>
      </c>
    </row>
    <row r="28" spans="1:99" ht="18" customHeight="1" x14ac:dyDescent="0.3">
      <c r="A28" s="11">
        <f t="shared" si="0"/>
        <v>1977</v>
      </c>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Y28" s="8"/>
      <c r="AZ28" s="8"/>
      <c r="BA28" s="8"/>
      <c r="BB28" s="8"/>
      <c r="BC28" s="8"/>
      <c r="BE28" s="8"/>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10">
        <v>0</v>
      </c>
      <c r="CU28" s="10">
        <v>0.5</v>
      </c>
    </row>
    <row r="29" spans="1:99" ht="18" customHeight="1" x14ac:dyDescent="0.3">
      <c r="A29" s="11">
        <f t="shared" si="0"/>
        <v>1978</v>
      </c>
      <c r="B29" s="8">
        <v>0.51</v>
      </c>
      <c r="C29" s="8">
        <v>0.49</v>
      </c>
      <c r="D29" s="8"/>
      <c r="E29" s="8"/>
      <c r="F29" s="8"/>
      <c r="G29" s="8"/>
      <c r="H29" s="8">
        <v>0.51</v>
      </c>
      <c r="I29" s="8">
        <v>0.47916360000000002</v>
      </c>
      <c r="J29" s="8">
        <v>0.54253410000000002</v>
      </c>
      <c r="K29" s="8">
        <v>-6.3370499999999996E-2</v>
      </c>
      <c r="L29" s="8">
        <v>0.29926204016280217</v>
      </c>
      <c r="M29" s="8">
        <v>0.13589025812604744</v>
      </c>
      <c r="N29" s="8">
        <v>0.16337178203675473</v>
      </c>
      <c r="O29" s="8">
        <v>0.49186849594116211</v>
      </c>
      <c r="P29" s="8">
        <v>0.5280148327482812</v>
      </c>
      <c r="Q29" s="8">
        <v>0.49796907084828435</v>
      </c>
      <c r="R29" s="8">
        <v>-1.3074857960086228E-2</v>
      </c>
      <c r="S29" s="8">
        <v>0.51979182362556453</v>
      </c>
      <c r="T29" s="8">
        <v>0.58282235264778137</v>
      </c>
      <c r="U29" s="8">
        <v>0.39542490243911743</v>
      </c>
      <c r="V29" s="8">
        <v>0.30936801433563232</v>
      </c>
      <c r="W29" s="8">
        <v>0.1738840788602829</v>
      </c>
      <c r="X29" s="8">
        <v>-0.1243669211864471</v>
      </c>
      <c r="Y29" s="8">
        <v>-0.15238048964076567</v>
      </c>
      <c r="Z29" s="8">
        <v>-0.21042380928993221</v>
      </c>
      <c r="AA29" s="8">
        <v>-0.34590774476528163</v>
      </c>
      <c r="AB29" s="8">
        <v>0.61828279495239258</v>
      </c>
      <c r="AC29" s="8">
        <v>0.45501966774463654</v>
      </c>
      <c r="AD29" s="8">
        <v>0.22826048731803894</v>
      </c>
      <c r="AE29" s="8">
        <v>0.20835417509078979</v>
      </c>
      <c r="AF29" s="8">
        <v>0.1254783421754837</v>
      </c>
      <c r="AG29" s="8">
        <v>-0.39002230763435364</v>
      </c>
      <c r="AH29" s="8">
        <v>-0.3174609177642399</v>
      </c>
      <c r="AI29" s="8">
        <v>-0.40992861986160278</v>
      </c>
      <c r="AJ29" s="8">
        <v>-0.49280445277690887</v>
      </c>
      <c r="AK29" s="8"/>
      <c r="AL29" s="8"/>
      <c r="AM29" s="8"/>
      <c r="AN29" s="8"/>
      <c r="AO29" s="8"/>
      <c r="AP29" s="8"/>
      <c r="AQ29" s="8"/>
      <c r="AR29" s="8"/>
      <c r="AS29" s="8"/>
      <c r="AT29" s="8"/>
      <c r="AU29" s="8"/>
      <c r="AV29" s="8"/>
      <c r="AW29" s="8"/>
      <c r="AY29" s="8"/>
      <c r="AZ29" s="8"/>
      <c r="BA29" s="8"/>
      <c r="BB29" s="8"/>
      <c r="BC29" s="8"/>
      <c r="BE29" s="8"/>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10">
        <v>0</v>
      </c>
      <c r="CU29" s="10">
        <v>0.5</v>
      </c>
    </row>
    <row r="30" spans="1:99" ht="18" customHeight="1" x14ac:dyDescent="0.3">
      <c r="A30" s="11">
        <f t="shared" si="0"/>
        <v>1979</v>
      </c>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Y30" s="8"/>
      <c r="AZ30" s="8"/>
      <c r="BA30" s="8"/>
      <c r="BB30" s="8"/>
      <c r="BC30" s="8"/>
      <c r="BE30" s="8"/>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10">
        <v>0</v>
      </c>
      <c r="CU30" s="10">
        <v>0.5</v>
      </c>
    </row>
    <row r="31" spans="1:99" ht="18" customHeight="1" x14ac:dyDescent="0.3">
      <c r="A31" s="11">
        <f t="shared" si="0"/>
        <v>1980</v>
      </c>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Y31" s="8"/>
      <c r="AZ31" s="8"/>
      <c r="BA31" s="8"/>
      <c r="BB31" s="8"/>
      <c r="BC31" s="8"/>
      <c r="BE31" s="8"/>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10">
        <v>0</v>
      </c>
      <c r="CU31" s="10">
        <v>0.5</v>
      </c>
    </row>
    <row r="32" spans="1:99" ht="18" customHeight="1" x14ac:dyDescent="0.3">
      <c r="A32" s="11">
        <f t="shared" si="0"/>
        <v>1981</v>
      </c>
      <c r="B32" s="8">
        <v>0.56799999999999995</v>
      </c>
      <c r="C32" s="8">
        <v>0.43200000000000005</v>
      </c>
      <c r="D32" s="8">
        <v>0.52</v>
      </c>
      <c r="E32" s="8">
        <v>0.48</v>
      </c>
      <c r="F32" s="8"/>
      <c r="G32" s="8"/>
      <c r="H32" s="8">
        <v>0.52</v>
      </c>
      <c r="I32" s="8">
        <v>0.49</v>
      </c>
      <c r="J32" s="8">
        <v>0.56000000000000005</v>
      </c>
      <c r="K32" s="8">
        <v>-7.0000000000000062E-2</v>
      </c>
      <c r="L32" s="8">
        <v>0.22999999999999998</v>
      </c>
      <c r="M32" s="8">
        <v>0.14000000000000001</v>
      </c>
      <c r="N32" s="8">
        <v>8.9999999999999969E-2</v>
      </c>
      <c r="O32" s="8">
        <v>0.51</v>
      </c>
      <c r="P32" s="8">
        <v>0.54</v>
      </c>
      <c r="Q32" s="8">
        <v>0.5</v>
      </c>
      <c r="R32" s="8">
        <v>-1.0000000000000009E-2</v>
      </c>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Y32" s="8"/>
      <c r="AZ32" s="8"/>
      <c r="BA32" s="8"/>
      <c r="BB32" s="8"/>
      <c r="BC32" s="8"/>
      <c r="BE32" s="8"/>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10">
        <v>0</v>
      </c>
      <c r="CU32" s="10">
        <v>0.5</v>
      </c>
    </row>
    <row r="33" spans="1:99" ht="18" customHeight="1" x14ac:dyDescent="0.3">
      <c r="A33" s="11">
        <f t="shared" si="0"/>
        <v>1982</v>
      </c>
      <c r="B33" s="8"/>
      <c r="C33" s="8"/>
      <c r="D33" s="8"/>
      <c r="E33" s="8"/>
      <c r="F33" s="8"/>
      <c r="G33" s="8"/>
      <c r="H33" s="8"/>
      <c r="I33" s="8"/>
      <c r="J33" s="8"/>
      <c r="K33" s="8"/>
      <c r="L33" s="8"/>
      <c r="M33" s="8"/>
      <c r="N33" s="8"/>
      <c r="O33" s="8"/>
      <c r="P33" s="8"/>
      <c r="Q33" s="8"/>
      <c r="R33" s="8"/>
      <c r="S33" s="15"/>
      <c r="T33" s="15"/>
      <c r="U33" s="15"/>
      <c r="V33" s="15"/>
      <c r="W33" s="15"/>
      <c r="X33" s="15"/>
      <c r="Y33" s="15"/>
      <c r="Z33" s="15"/>
      <c r="AA33" s="15"/>
      <c r="AB33" s="15"/>
      <c r="AC33" s="15"/>
      <c r="AD33" s="15"/>
      <c r="AE33" s="15"/>
      <c r="AF33" s="15"/>
      <c r="AG33" s="15"/>
      <c r="AH33" s="15"/>
      <c r="AI33" s="15"/>
      <c r="AJ33" s="15"/>
      <c r="AK33" s="8"/>
      <c r="AL33" s="8"/>
      <c r="AM33" s="8"/>
      <c r="AN33" s="8"/>
      <c r="AO33" s="8"/>
      <c r="AP33" s="8"/>
      <c r="AQ33" s="8"/>
      <c r="AR33" s="8"/>
      <c r="AS33" s="8"/>
      <c r="AT33" s="8"/>
      <c r="AU33" s="8"/>
      <c r="AV33" s="8"/>
      <c r="AW33" s="8"/>
      <c r="AY33" s="8"/>
      <c r="AZ33" s="8"/>
      <c r="BA33" s="8"/>
      <c r="BB33" s="8"/>
      <c r="BC33" s="8"/>
      <c r="BE33" s="8"/>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10">
        <v>0</v>
      </c>
      <c r="CU33" s="10">
        <v>0.5</v>
      </c>
    </row>
    <row r="34" spans="1:99" ht="18" customHeight="1" x14ac:dyDescent="0.3">
      <c r="A34" s="11">
        <f t="shared" si="0"/>
        <v>1983</v>
      </c>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Y34" s="8"/>
      <c r="AZ34" s="8"/>
      <c r="BA34" s="8"/>
      <c r="BB34" s="8"/>
      <c r="BC34" s="8"/>
      <c r="BE34" s="8"/>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10">
        <v>0</v>
      </c>
      <c r="CU34" s="10">
        <v>0.5</v>
      </c>
    </row>
    <row r="35" spans="1:99" ht="18" customHeight="1" x14ac:dyDescent="0.3">
      <c r="A35" s="11">
        <f t="shared" si="0"/>
        <v>1984</v>
      </c>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Y35" s="8"/>
      <c r="AZ35" s="8"/>
      <c r="BA35" s="8"/>
      <c r="BB35" s="8"/>
      <c r="BC35" s="8"/>
      <c r="BE35" s="8"/>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10">
        <v>0</v>
      </c>
      <c r="CU35" s="10">
        <v>0.5</v>
      </c>
    </row>
    <row r="36" spans="1:99" ht="18" customHeight="1" x14ac:dyDescent="0.3">
      <c r="A36" s="11">
        <f t="shared" si="0"/>
        <v>1985</v>
      </c>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Y36" s="8"/>
      <c r="AZ36" s="8"/>
      <c r="BA36" s="8"/>
      <c r="BB36" s="8"/>
      <c r="BC36" s="8"/>
      <c r="BE36" s="8"/>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10">
        <v>0</v>
      </c>
      <c r="CU36" s="10">
        <v>0.5</v>
      </c>
    </row>
    <row r="37" spans="1:99" ht="18" customHeight="1" x14ac:dyDescent="0.3">
      <c r="A37" s="11">
        <f t="shared" si="0"/>
        <v>1986</v>
      </c>
      <c r="B37" s="8">
        <v>0.47200000286102295</v>
      </c>
      <c r="C37" s="8">
        <v>0.52799999713897705</v>
      </c>
      <c r="D37" s="8"/>
      <c r="E37" s="8"/>
      <c r="F37" s="8"/>
      <c r="G37" s="8"/>
      <c r="H37" s="8">
        <v>0.47200000286102295</v>
      </c>
      <c r="I37" s="8">
        <v>0.4829176664352417</v>
      </c>
      <c r="J37" s="8">
        <v>0.46145963668823242</v>
      </c>
      <c r="K37" s="8">
        <v>2.1458029747009277E-2</v>
      </c>
      <c r="L37" s="8">
        <v>0.14560212694159502</v>
      </c>
      <c r="M37" s="8">
        <v>0.10301206594708723</v>
      </c>
      <c r="N37" s="8">
        <v>4.2590060994507795E-2</v>
      </c>
      <c r="O37" s="8">
        <v>0.47895285487174988</v>
      </c>
      <c r="P37" s="8">
        <v>0.46988608056041858</v>
      </c>
      <c r="Q37" s="8">
        <v>0.45735579265471693</v>
      </c>
      <c r="R37" s="8">
        <v>-1.667172897664615E-2</v>
      </c>
      <c r="S37" s="8">
        <v>0.51524724364280705</v>
      </c>
      <c r="T37" s="8">
        <v>0.4734087809920311</v>
      </c>
      <c r="U37" s="8">
        <v>0.36730238795280457</v>
      </c>
      <c r="V37" s="8">
        <v>0.35431832075119019</v>
      </c>
      <c r="W37" s="8">
        <v>0.26214650273323059</v>
      </c>
      <c r="X37" s="8">
        <v>-0.14794485569000249</v>
      </c>
      <c r="Y37" s="8">
        <v>-0.12934998340076875</v>
      </c>
      <c r="Z37" s="8">
        <v>-0.16092892289161687</v>
      </c>
      <c r="AA37" s="8">
        <v>-0.25310074090957646</v>
      </c>
      <c r="AB37" s="8">
        <v>0.57498613595962522</v>
      </c>
      <c r="AC37" s="8">
        <v>0.4282241091132164</v>
      </c>
      <c r="AD37" s="8">
        <v>0.25633978843688965</v>
      </c>
      <c r="AE37" s="8">
        <v>0.22153161466121674</v>
      </c>
      <c r="AF37" s="8">
        <v>0.17322561144828796</v>
      </c>
      <c r="AG37" s="8">
        <v>-0.31864634752273557</v>
      </c>
      <c r="AH37" s="8">
        <v>-0.25341878003544283</v>
      </c>
      <c r="AI37" s="8">
        <v>-0.35345452129840849</v>
      </c>
      <c r="AJ37" s="8">
        <v>-0.40176052451133726</v>
      </c>
      <c r="AK37" s="8"/>
      <c r="AL37" s="8"/>
      <c r="AM37" s="8"/>
      <c r="AN37" s="8"/>
      <c r="AO37" s="8"/>
      <c r="AP37" s="8"/>
      <c r="AQ37" s="8"/>
      <c r="AR37" s="8"/>
      <c r="AS37" s="8"/>
      <c r="AT37" s="8"/>
      <c r="AU37" s="8"/>
      <c r="AV37" s="8"/>
      <c r="AW37" s="8"/>
      <c r="AY37" s="8"/>
      <c r="AZ37" s="8"/>
      <c r="BA37" s="8"/>
      <c r="BB37" s="8"/>
      <c r="BC37" s="8"/>
      <c r="BE37" s="8"/>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10">
        <v>0</v>
      </c>
      <c r="CU37" s="10">
        <v>0.5</v>
      </c>
    </row>
    <row r="38" spans="1:99" ht="18" customHeight="1" x14ac:dyDescent="0.3">
      <c r="A38" s="11">
        <f t="shared" si="0"/>
        <v>1987</v>
      </c>
      <c r="B38" s="8"/>
      <c r="C38" s="8"/>
      <c r="D38" s="8"/>
      <c r="E38" s="8"/>
      <c r="F38" s="8"/>
      <c r="G38" s="8"/>
      <c r="H38" s="8"/>
      <c r="I38" s="8"/>
      <c r="J38" s="8"/>
      <c r="K38" s="8"/>
      <c r="L38" s="8"/>
      <c r="M38" s="8"/>
      <c r="N38" s="8"/>
      <c r="O38" s="8"/>
      <c r="P38" s="8"/>
      <c r="Q38" s="8"/>
      <c r="R38" s="8"/>
      <c r="S38" s="15"/>
      <c r="T38" s="15"/>
      <c r="U38" s="15"/>
      <c r="V38" s="15"/>
      <c r="W38" s="15"/>
      <c r="X38" s="15"/>
      <c r="Y38" s="15"/>
      <c r="Z38" s="15"/>
      <c r="AA38" s="15"/>
      <c r="AB38" s="15"/>
      <c r="AC38" s="15"/>
      <c r="AD38" s="15"/>
      <c r="AE38" s="15"/>
      <c r="AF38" s="15"/>
      <c r="AG38" s="15"/>
      <c r="AH38" s="15"/>
      <c r="AI38" s="15"/>
      <c r="AJ38" s="15"/>
      <c r="AK38" s="8"/>
      <c r="AL38" s="8"/>
      <c r="AM38" s="8"/>
      <c r="AN38" s="8"/>
      <c r="AO38" s="8"/>
      <c r="AP38" s="8"/>
      <c r="AQ38" s="8"/>
      <c r="AR38" s="8"/>
      <c r="AS38" s="8"/>
      <c r="AT38" s="8"/>
      <c r="AU38" s="8"/>
      <c r="AV38" s="8"/>
      <c r="AW38" s="8"/>
      <c r="AY38" s="8"/>
      <c r="AZ38" s="8"/>
      <c r="BA38" s="8"/>
      <c r="BB38" s="8"/>
      <c r="BC38" s="8"/>
      <c r="BE38" s="8"/>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10">
        <v>0</v>
      </c>
      <c r="CU38" s="10">
        <v>0.5</v>
      </c>
    </row>
    <row r="39" spans="1:99" ht="18" customHeight="1" x14ac:dyDescent="0.3">
      <c r="A39" s="11">
        <f t="shared" ref="A39:A71" si="1">A38+1</f>
        <v>1988</v>
      </c>
      <c r="B39" s="8">
        <v>0.498</v>
      </c>
      <c r="C39" s="8">
        <v>0.502</v>
      </c>
      <c r="D39" s="8">
        <v>0.54000002145767212</v>
      </c>
      <c r="E39" s="8">
        <v>0.45999997854232788</v>
      </c>
      <c r="F39" s="8"/>
      <c r="G39" s="8"/>
      <c r="H39" s="8">
        <v>0.54000002145767212</v>
      </c>
      <c r="I39" s="8">
        <v>0.54545700550079346</v>
      </c>
      <c r="J39" s="8">
        <v>0.5339159369468689</v>
      </c>
      <c r="K39" s="8">
        <v>1.1541068553924561E-2</v>
      </c>
      <c r="L39" s="8">
        <v>0.15652658664461272</v>
      </c>
      <c r="M39" s="8">
        <v>9.2303278273062395E-2</v>
      </c>
      <c r="N39" s="8">
        <v>6.4223308371550325E-2</v>
      </c>
      <c r="O39" s="8">
        <v>0.53681939840316772</v>
      </c>
      <c r="P39" s="8">
        <v>0.5529327496269506</v>
      </c>
      <c r="Q39" s="8">
        <v>0.51102843663727859</v>
      </c>
      <c r="R39" s="8">
        <v>-3.4517667825063603E-2</v>
      </c>
      <c r="S39" s="8">
        <v>0.59275413751602168</v>
      </c>
      <c r="T39" s="8">
        <v>0.5337250828742981</v>
      </c>
      <c r="U39" s="8">
        <v>0.4218926727771759</v>
      </c>
      <c r="V39" s="8">
        <v>0.38403043150901794</v>
      </c>
      <c r="W39" s="8">
        <v>0.32753700017929077</v>
      </c>
      <c r="X39" s="8">
        <v>-0.17086146473884578</v>
      </c>
      <c r="Y39" s="8">
        <v>-0.14462632934252417</v>
      </c>
      <c r="Z39" s="8">
        <v>-0.20872370600700374</v>
      </c>
      <c r="AA39" s="8">
        <v>-0.26521713733673091</v>
      </c>
      <c r="AB39" s="8">
        <v>0.65301390886306765</v>
      </c>
      <c r="AC39" s="8">
        <v>0.47781864553689957</v>
      </c>
      <c r="AD39" s="8">
        <v>0.32406216859817505</v>
      </c>
      <c r="AE39" s="8">
        <v>0.30505117774009705</v>
      </c>
      <c r="AF39" s="8">
        <v>0.27476844191551208</v>
      </c>
      <c r="AG39" s="8">
        <v>-0.3289517402648926</v>
      </c>
      <c r="AH39" s="8">
        <v>-0.2510871787865957</v>
      </c>
      <c r="AI39" s="8">
        <v>-0.3479627311229706</v>
      </c>
      <c r="AJ39" s="8">
        <v>-0.37824546694755556</v>
      </c>
      <c r="AK39" s="8"/>
      <c r="AL39" s="8"/>
      <c r="AM39" s="8"/>
      <c r="AN39" s="8"/>
      <c r="AO39" s="8"/>
      <c r="AP39" s="8"/>
      <c r="AQ39" s="8"/>
      <c r="AR39" s="8"/>
      <c r="AS39" s="8"/>
      <c r="AT39" s="8"/>
      <c r="AU39" s="8"/>
      <c r="AV39" s="8"/>
      <c r="AW39" s="8"/>
      <c r="AY39" s="8"/>
      <c r="AZ39" s="8"/>
      <c r="BA39" s="8"/>
      <c r="BB39" s="8"/>
      <c r="BC39" s="8"/>
      <c r="BE39" s="8"/>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10">
        <v>0</v>
      </c>
      <c r="CU39" s="10">
        <v>0.5</v>
      </c>
    </row>
    <row r="40" spans="1:99" ht="18" customHeight="1" x14ac:dyDescent="0.3">
      <c r="A40" s="11">
        <f t="shared" si="1"/>
        <v>1989</v>
      </c>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Y40" s="8"/>
      <c r="AZ40" s="8"/>
      <c r="BA40" s="8"/>
      <c r="BB40" s="8"/>
      <c r="BC40" s="8"/>
      <c r="BE40" s="8"/>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10">
        <v>0</v>
      </c>
      <c r="CU40" s="10">
        <v>0.5</v>
      </c>
    </row>
    <row r="41" spans="1:99" ht="18" customHeight="1" x14ac:dyDescent="0.3">
      <c r="A41" s="11">
        <f t="shared" si="1"/>
        <v>1990</v>
      </c>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Y41" s="8"/>
      <c r="AZ41" s="8"/>
      <c r="BA41" s="8"/>
      <c r="BB41" s="8"/>
      <c r="BC41" s="8"/>
      <c r="BE41" s="8"/>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10">
        <v>0</v>
      </c>
      <c r="CU41" s="10">
        <v>0.5</v>
      </c>
    </row>
    <row r="42" spans="1:99" ht="18" customHeight="1" x14ac:dyDescent="0.3">
      <c r="A42" s="11">
        <f t="shared" si="1"/>
        <v>1991</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Y42" s="8"/>
      <c r="AZ42" s="8"/>
      <c r="BA42" s="8"/>
      <c r="BB42" s="8"/>
      <c r="BC42" s="8"/>
      <c r="BE42" s="8"/>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10">
        <v>0</v>
      </c>
      <c r="CU42" s="10">
        <v>0.5</v>
      </c>
    </row>
    <row r="43" spans="1:99" ht="18" customHeight="1" x14ac:dyDescent="0.3">
      <c r="A43" s="11">
        <f t="shared" si="1"/>
        <v>1992</v>
      </c>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Y43" s="8"/>
      <c r="AZ43" s="8"/>
      <c r="BA43" s="8"/>
      <c r="BB43" s="8"/>
      <c r="BC43" s="8"/>
      <c r="BE43" s="8"/>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10">
        <v>0</v>
      </c>
      <c r="CU43" s="10">
        <v>0.5</v>
      </c>
    </row>
    <row r="44" spans="1:99" ht="18" customHeight="1" x14ac:dyDescent="0.3">
      <c r="A44" s="11">
        <f t="shared" si="1"/>
        <v>1993</v>
      </c>
      <c r="B44" s="8">
        <v>0.42704889178276062</v>
      </c>
      <c r="C44" s="8">
        <v>0.57295110821723938</v>
      </c>
      <c r="D44" s="8"/>
      <c r="E44" s="8"/>
      <c r="F44" s="8"/>
      <c r="G44" s="8"/>
      <c r="H44" s="8">
        <v>0.42704889178276062</v>
      </c>
      <c r="I44" s="8">
        <v>0.42318698763847351</v>
      </c>
      <c r="J44" s="8">
        <v>0.43088912963867188</v>
      </c>
      <c r="K44" s="8">
        <v>-7.7021420001983643E-3</v>
      </c>
      <c r="L44" s="8">
        <v>9.5157112106837471E-2</v>
      </c>
      <c r="M44" s="8">
        <v>2.9106286899148515E-2</v>
      </c>
      <c r="N44" s="8">
        <v>6.6050825207688957E-2</v>
      </c>
      <c r="O44" s="8">
        <v>0.41974303126335144</v>
      </c>
      <c r="P44" s="8">
        <v>0.41539330405363428</v>
      </c>
      <c r="Q44" s="8">
        <v>0.46746021459819237</v>
      </c>
      <c r="R44" s="8">
        <v>5.0383728387124405E-2</v>
      </c>
      <c r="S44" s="8">
        <v>0.4372093677520752</v>
      </c>
      <c r="T44" s="8">
        <v>0.44484207034111023</v>
      </c>
      <c r="U44" s="8">
        <v>0.36233055591583252</v>
      </c>
      <c r="V44" s="8">
        <v>0.31859448552131653</v>
      </c>
      <c r="W44" s="8">
        <v>0.28712233901023865</v>
      </c>
      <c r="X44" s="8">
        <v>-7.4878811836242676E-2</v>
      </c>
      <c r="Y44" s="8">
        <v>-7.8271124098035993E-2</v>
      </c>
      <c r="Z44" s="8">
        <v>-0.11861488223075867</v>
      </c>
      <c r="AA44" s="8">
        <v>-0.15008702874183655</v>
      </c>
      <c r="AB44" s="8">
        <v>0.48473885059356692</v>
      </c>
      <c r="AC44" s="8">
        <v>0.41344396770000458</v>
      </c>
      <c r="AD44" s="8">
        <v>0.27162903547286987</v>
      </c>
      <c r="AE44" s="8">
        <v>0.27941983938217163</v>
      </c>
      <c r="AF44" s="8">
        <v>0.28893643617630005</v>
      </c>
      <c r="AG44" s="8">
        <v>-0.21310981512069704</v>
      </c>
      <c r="AH44" s="8">
        <v>-0.18142320050133598</v>
      </c>
      <c r="AI44" s="8">
        <v>-0.20531901121139529</v>
      </c>
      <c r="AJ44" s="8">
        <v>-0.19580241441726687</v>
      </c>
      <c r="AK44" s="8"/>
      <c r="AL44" s="8"/>
      <c r="AM44" s="8"/>
      <c r="AN44" s="8"/>
      <c r="AO44" s="8"/>
      <c r="AP44" s="8"/>
      <c r="AQ44" s="8"/>
      <c r="AR44" s="8"/>
      <c r="AS44" s="8"/>
      <c r="AT44" s="8"/>
      <c r="AU44" s="8"/>
      <c r="AV44" s="8"/>
      <c r="AW44" s="8"/>
      <c r="AY44" s="8"/>
      <c r="AZ44" s="8"/>
      <c r="BA44" s="8"/>
      <c r="BB44" s="8"/>
      <c r="BC44" s="8"/>
      <c r="BE44" s="8"/>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10">
        <v>0</v>
      </c>
      <c r="CU44" s="10">
        <v>0.5</v>
      </c>
    </row>
    <row r="45" spans="1:99" ht="18" customHeight="1" x14ac:dyDescent="0.3">
      <c r="A45" s="11">
        <f t="shared" si="1"/>
        <v>1994</v>
      </c>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Y45" s="8"/>
      <c r="AZ45" s="8"/>
      <c r="BA45" s="8"/>
      <c r="BB45" s="8"/>
      <c r="BC45" s="8"/>
      <c r="BE45" s="8"/>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10">
        <v>0</v>
      </c>
      <c r="CU45" s="10">
        <v>0.5</v>
      </c>
    </row>
    <row r="46" spans="1:99" ht="18" customHeight="1" x14ac:dyDescent="0.3">
      <c r="A46" s="11">
        <f t="shared" si="1"/>
        <v>1995</v>
      </c>
      <c r="B46" s="8"/>
      <c r="C46" s="8"/>
      <c r="D46" s="8">
        <v>0.47257512807846069</v>
      </c>
      <c r="E46" s="8">
        <v>0.52742487192153931</v>
      </c>
      <c r="F46" s="8"/>
      <c r="G46" s="8"/>
      <c r="H46" s="24">
        <v>0.46175147593021393</v>
      </c>
      <c r="I46" s="24">
        <v>0.44705455750226974</v>
      </c>
      <c r="J46" s="24">
        <v>0.47782529890537262</v>
      </c>
      <c r="K46" s="24">
        <v>-3.0770741403102875E-2</v>
      </c>
      <c r="L46" s="8">
        <v>0.10615043446809619</v>
      </c>
      <c r="M46" s="8">
        <v>1.641115957690395E-2</v>
      </c>
      <c r="N46" s="8">
        <v>8.9739274891192239E-2</v>
      </c>
      <c r="O46" s="8">
        <v>0.44475610554218292</v>
      </c>
      <c r="P46" s="8">
        <v>0.48147356432635036</v>
      </c>
      <c r="Q46" s="8">
        <v>0.48957948689923264</v>
      </c>
      <c r="R46" s="8">
        <v>2.3673499917834517E-2</v>
      </c>
      <c r="S46" s="8">
        <v>0.49065254926681517</v>
      </c>
      <c r="T46" s="8">
        <v>0.49160873144865036</v>
      </c>
      <c r="U46" s="8">
        <v>0.37746512889862061</v>
      </c>
      <c r="V46" s="8">
        <v>0.32275694608688354</v>
      </c>
      <c r="W46" s="8">
        <v>0.27771523594856262</v>
      </c>
      <c r="X46" s="8">
        <v>-0.11318742036819457</v>
      </c>
      <c r="Y46" s="8">
        <v>-0.11361239022678798</v>
      </c>
      <c r="Z46" s="8">
        <v>-0.16789560317993163</v>
      </c>
      <c r="AA46" s="8">
        <v>-0.21293731331825255</v>
      </c>
      <c r="AB46" s="8">
        <v>0.54970512390136717</v>
      </c>
      <c r="AC46" s="8">
        <v>0.44162722676992416</v>
      </c>
      <c r="AD46" s="8">
        <v>0.29001733660697937</v>
      </c>
      <c r="AE46" s="8">
        <v>0.28165307641029358</v>
      </c>
      <c r="AF46" s="8">
        <v>0.27707096934318542</v>
      </c>
      <c r="AG46" s="8">
        <v>-0.2596877872943878</v>
      </c>
      <c r="AH46" s="8">
        <v>-0.21165316634707976</v>
      </c>
      <c r="AI46" s="8">
        <v>-0.26805204749107359</v>
      </c>
      <c r="AJ46" s="8">
        <v>-0.27263415455818174</v>
      </c>
      <c r="AK46" s="8"/>
      <c r="AL46" s="8"/>
      <c r="AM46" s="8"/>
      <c r="AN46" s="8"/>
      <c r="AO46" s="8"/>
      <c r="AP46" s="8"/>
      <c r="AQ46" s="8"/>
      <c r="AR46" s="8"/>
      <c r="AS46" s="8"/>
      <c r="AT46" s="8"/>
      <c r="AU46" s="8"/>
      <c r="AV46" s="8"/>
      <c r="AW46" s="8"/>
      <c r="AY46" s="8"/>
      <c r="AZ46" s="8"/>
      <c r="BA46" s="8"/>
      <c r="BB46" s="8"/>
      <c r="BC46" s="8"/>
      <c r="BE46" s="8"/>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10">
        <v>0</v>
      </c>
      <c r="CU46" s="10">
        <v>0.5</v>
      </c>
    </row>
    <row r="47" spans="1:99" ht="18" customHeight="1" x14ac:dyDescent="0.3">
      <c r="A47" s="11">
        <f t="shared" si="1"/>
        <v>1996</v>
      </c>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Y47" s="8"/>
      <c r="AZ47" s="8"/>
      <c r="BA47" s="8"/>
      <c r="BB47" s="8"/>
      <c r="BC47" s="8"/>
      <c r="BE47" s="8"/>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10">
        <v>0</v>
      </c>
      <c r="CU47" s="10">
        <v>0.5</v>
      </c>
    </row>
    <row r="48" spans="1:99" ht="18" customHeight="1" x14ac:dyDescent="0.3">
      <c r="A48" s="11">
        <f t="shared" si="1"/>
        <v>1997</v>
      </c>
      <c r="B48" s="8">
        <v>0.47736778855323792</v>
      </c>
      <c r="C48" s="8">
        <v>0.52263221144676208</v>
      </c>
      <c r="D48" s="8"/>
      <c r="E48" s="8"/>
      <c r="F48" s="8"/>
      <c r="G48" s="8"/>
      <c r="H48" s="8">
        <v>0.47736778855323792</v>
      </c>
      <c r="I48" s="8">
        <v>0.47389706969261169</v>
      </c>
      <c r="J48" s="8">
        <v>0.48105981945991516</v>
      </c>
      <c r="K48" s="8">
        <v>-7.1627497673034668E-3</v>
      </c>
      <c r="L48" s="8">
        <v>0.15668960341088622</v>
      </c>
      <c r="M48" s="8">
        <v>3.3940591501765038E-2</v>
      </c>
      <c r="N48" s="8">
        <v>0.12274901190912119</v>
      </c>
      <c r="O48" s="8">
        <v>0.45239844918251038</v>
      </c>
      <c r="P48" s="8">
        <v>0.49479390434964382</v>
      </c>
      <c r="Q48" s="8">
        <v>0.49396097422199203</v>
      </c>
      <c r="R48" s="8">
        <v>1.9250571046965037E-2</v>
      </c>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Y48" s="8"/>
      <c r="AZ48" s="8"/>
      <c r="BA48" s="8"/>
      <c r="BB48" s="8"/>
      <c r="BC48" s="8"/>
      <c r="BE48" s="8"/>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10">
        <v>0</v>
      </c>
      <c r="CU48" s="10">
        <v>0.5</v>
      </c>
    </row>
    <row r="49" spans="1:99" ht="18" customHeight="1" x14ac:dyDescent="0.3">
      <c r="A49" s="11">
        <f t="shared" si="1"/>
        <v>1998</v>
      </c>
      <c r="B49" s="8"/>
      <c r="C49" s="8"/>
      <c r="D49" s="8"/>
      <c r="E49" s="8"/>
      <c r="F49" s="8"/>
      <c r="G49" s="8"/>
      <c r="H49" s="8"/>
      <c r="I49" s="8"/>
      <c r="J49" s="8"/>
      <c r="K49" s="8"/>
      <c r="L49" s="8"/>
      <c r="M49" s="8"/>
      <c r="N49" s="8"/>
      <c r="O49" s="8"/>
      <c r="P49" s="8"/>
      <c r="Q49" s="8"/>
      <c r="R49" s="8"/>
      <c r="S49" s="15"/>
      <c r="T49" s="15"/>
      <c r="U49" s="15"/>
      <c r="V49" s="15"/>
      <c r="W49" s="15"/>
      <c r="X49" s="15"/>
      <c r="Y49" s="15"/>
      <c r="Z49" s="15"/>
      <c r="AB49" s="15"/>
      <c r="AC49" s="15"/>
      <c r="AD49" s="15"/>
      <c r="AE49" s="15"/>
      <c r="AF49" s="15"/>
      <c r="AG49" s="15"/>
      <c r="AH49" s="15"/>
      <c r="AI49" s="15"/>
      <c r="AK49" s="8"/>
      <c r="AL49" s="8"/>
      <c r="AM49" s="8"/>
      <c r="AN49" s="8"/>
      <c r="AO49" s="8"/>
      <c r="AP49" s="8"/>
      <c r="AQ49" s="8"/>
      <c r="AR49" s="8"/>
      <c r="AS49" s="8"/>
      <c r="AT49" s="8"/>
      <c r="AU49" s="8"/>
      <c r="AV49" s="8"/>
      <c r="AW49" s="8"/>
      <c r="AY49" s="8"/>
      <c r="AZ49" s="8"/>
      <c r="BA49" s="8"/>
      <c r="BB49" s="8"/>
      <c r="BC49" s="8"/>
      <c r="BE49" s="8"/>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10">
        <v>0</v>
      </c>
      <c r="CU49" s="10">
        <v>0.5</v>
      </c>
    </row>
    <row r="50" spans="1:99" ht="18" customHeight="1" x14ac:dyDescent="0.3">
      <c r="A50" s="11">
        <f t="shared" si="1"/>
        <v>1999</v>
      </c>
      <c r="B50" s="8"/>
      <c r="C50" s="8"/>
      <c r="D50" s="8"/>
      <c r="E50" s="8"/>
      <c r="F50" s="8"/>
      <c r="G50" s="8"/>
      <c r="H50" s="8"/>
      <c r="I50" s="8"/>
      <c r="J50" s="8"/>
      <c r="K50" s="8"/>
      <c r="L50" s="8"/>
      <c r="M50" s="8"/>
      <c r="N50" s="8"/>
      <c r="O50" s="8"/>
      <c r="P50" s="8"/>
      <c r="Q50" s="8"/>
      <c r="R50" s="8"/>
      <c r="S50" s="12"/>
      <c r="T50" s="12"/>
      <c r="U50" s="12"/>
      <c r="V50" s="12"/>
      <c r="W50" s="12"/>
      <c r="X50" s="12"/>
      <c r="Y50" s="12"/>
      <c r="Z50" s="12"/>
      <c r="AA50" s="9"/>
      <c r="AB50" s="12"/>
      <c r="AC50" s="12"/>
      <c r="AD50" s="12"/>
      <c r="AE50" s="12"/>
      <c r="AF50" s="12"/>
      <c r="AG50" s="12"/>
      <c r="AH50" s="12"/>
      <c r="AI50" s="12"/>
      <c r="AJ50" s="9"/>
      <c r="AK50" s="8"/>
      <c r="AL50" s="8"/>
      <c r="AM50" s="8"/>
      <c r="AN50" s="8"/>
      <c r="AO50" s="8"/>
      <c r="AP50" s="8"/>
      <c r="AQ50" s="8"/>
      <c r="AR50" s="8"/>
      <c r="AS50" s="8"/>
      <c r="AT50" s="8"/>
      <c r="AU50" s="8"/>
      <c r="AV50" s="8"/>
      <c r="AW50" s="8"/>
      <c r="AY50" s="8"/>
      <c r="AZ50" s="8"/>
      <c r="BA50" s="8"/>
      <c r="BB50" s="8"/>
      <c r="BC50" s="8"/>
      <c r="BE50" s="8"/>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10">
        <v>0</v>
      </c>
      <c r="CU50" s="10">
        <v>0.5</v>
      </c>
    </row>
    <row r="51" spans="1:99" ht="18" customHeight="1" x14ac:dyDescent="0.3">
      <c r="A51" s="11">
        <f t="shared" si="1"/>
        <v>2000</v>
      </c>
      <c r="B51" s="8"/>
      <c r="C51" s="8"/>
      <c r="D51" s="8"/>
      <c r="E51" s="8"/>
      <c r="F51" s="8"/>
      <c r="G51" s="8"/>
      <c r="H51" s="8"/>
      <c r="I51" s="8"/>
      <c r="J51" s="8"/>
      <c r="K51" s="8"/>
      <c r="L51" s="8"/>
      <c r="M51" s="8"/>
      <c r="N51" s="8"/>
      <c r="O51" s="8"/>
      <c r="P51" s="8"/>
      <c r="Q51" s="8"/>
      <c r="R51" s="8"/>
      <c r="S51" s="12"/>
      <c r="T51" s="12"/>
      <c r="U51" s="12"/>
      <c r="V51" s="12"/>
      <c r="W51" s="12"/>
      <c r="X51" s="12"/>
      <c r="Y51" s="12"/>
      <c r="Z51" s="12"/>
      <c r="AA51" s="9"/>
      <c r="AB51" s="12"/>
      <c r="AC51" s="12"/>
      <c r="AD51" s="12"/>
      <c r="AE51" s="12"/>
      <c r="AF51" s="12"/>
      <c r="AG51" s="12"/>
      <c r="AH51" s="12"/>
      <c r="AI51" s="12"/>
      <c r="AJ51" s="9"/>
      <c r="AK51" s="8"/>
      <c r="AL51" s="8"/>
      <c r="AM51" s="8"/>
      <c r="AN51" s="8"/>
      <c r="AO51" s="8"/>
      <c r="AP51" s="8"/>
      <c r="AQ51" s="8"/>
      <c r="AR51" s="8"/>
      <c r="AS51" s="8"/>
      <c r="AT51" s="8"/>
      <c r="AU51" s="8"/>
      <c r="AV51" s="8"/>
      <c r="AW51" s="8"/>
      <c r="AY51" s="8"/>
      <c r="AZ51" s="8"/>
      <c r="BA51" s="8"/>
      <c r="BB51" s="8"/>
      <c r="BC51" s="8"/>
      <c r="BE51" s="8"/>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10">
        <v>0</v>
      </c>
      <c r="CU51" s="10">
        <v>0.5</v>
      </c>
    </row>
    <row r="52" spans="1:99" ht="18" customHeight="1" x14ac:dyDescent="0.3">
      <c r="A52" s="11">
        <f t="shared" si="1"/>
        <v>2001</v>
      </c>
      <c r="B52" s="8"/>
      <c r="C52" s="8"/>
      <c r="D52" s="8"/>
      <c r="E52" s="8"/>
      <c r="F52" s="8"/>
      <c r="G52" s="8"/>
      <c r="H52" s="8"/>
      <c r="I52" s="8"/>
      <c r="J52" s="8"/>
      <c r="K52" s="8"/>
      <c r="L52" s="8"/>
      <c r="M52" s="8"/>
      <c r="N52" s="8"/>
      <c r="O52" s="8"/>
      <c r="P52" s="8"/>
      <c r="Q52" s="8"/>
      <c r="R52" s="8"/>
      <c r="S52" s="12"/>
      <c r="T52" s="12"/>
      <c r="U52" s="12"/>
      <c r="V52" s="12"/>
      <c r="W52" s="12"/>
      <c r="X52" s="12"/>
      <c r="Y52" s="12"/>
      <c r="Z52" s="12"/>
      <c r="AA52" s="9"/>
      <c r="AB52" s="12"/>
      <c r="AC52" s="12"/>
      <c r="AD52" s="12"/>
      <c r="AE52" s="12"/>
      <c r="AF52" s="12"/>
      <c r="AG52" s="12"/>
      <c r="AH52" s="12"/>
      <c r="AI52" s="12"/>
      <c r="AJ52" s="9"/>
      <c r="AK52" s="8"/>
      <c r="AL52" s="8"/>
      <c r="AM52" s="8"/>
      <c r="AN52" s="8"/>
      <c r="AO52" s="8"/>
      <c r="AP52" s="8"/>
      <c r="AQ52" s="8"/>
      <c r="AR52" s="8"/>
      <c r="AS52" s="8"/>
      <c r="AT52" s="8"/>
      <c r="AU52" s="8"/>
      <c r="AV52" s="8"/>
      <c r="AW52" s="8"/>
      <c r="AY52" s="8"/>
      <c r="AZ52" s="8"/>
      <c r="BA52" s="8"/>
      <c r="BB52" s="8"/>
      <c r="BC52" s="8"/>
      <c r="BE52" s="8"/>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10">
        <v>0</v>
      </c>
      <c r="CU52" s="10">
        <v>0.5</v>
      </c>
    </row>
    <row r="53" spans="1:99" ht="18" customHeight="1" x14ac:dyDescent="0.3">
      <c r="A53" s="11">
        <f t="shared" si="1"/>
        <v>2002</v>
      </c>
      <c r="B53" s="8">
        <v>0.41399999999999998</v>
      </c>
      <c r="C53" s="8">
        <v>0.58600000000000008</v>
      </c>
      <c r="D53" s="8"/>
      <c r="E53" s="8"/>
      <c r="F53" s="8">
        <v>0.44583088159561157</v>
      </c>
      <c r="G53" s="8">
        <v>0.55416911840438843</v>
      </c>
      <c r="H53" s="8">
        <v>0.44583088159561157</v>
      </c>
      <c r="I53" s="8">
        <v>0.44485637545585632</v>
      </c>
      <c r="J53" s="8">
        <v>0.44685882329940796</v>
      </c>
      <c r="K53" s="8">
        <v>-2.0024478435516357E-3</v>
      </c>
      <c r="L53" s="8">
        <v>0.18326555012084877</v>
      </c>
      <c r="M53" s="8">
        <v>7.7831093089117953E-2</v>
      </c>
      <c r="N53" s="8">
        <v>0.10543445703173082</v>
      </c>
      <c r="O53" s="8">
        <v>0.3839411735534668</v>
      </c>
      <c r="P53" s="8">
        <v>0.43088468997622886</v>
      </c>
      <c r="Q53" s="8">
        <v>0.51565243152535822</v>
      </c>
      <c r="R53" s="8">
        <v>9.8215809674401244E-2</v>
      </c>
      <c r="S53" s="12">
        <v>0.43528364300727845</v>
      </c>
      <c r="T53" s="12">
        <v>0.46614885330200195</v>
      </c>
      <c r="U53" s="12">
        <v>0.41920629143714905</v>
      </c>
      <c r="V53" s="12">
        <v>0.32784819602966309</v>
      </c>
      <c r="W53" s="12">
        <v>0.37246569991111755</v>
      </c>
      <c r="X53" s="8">
        <v>-1.6077351570129406E-2</v>
      </c>
      <c r="Y53" s="8">
        <v>-2.9795222812228683E-2</v>
      </c>
      <c r="Z53" s="8">
        <v>-0.10743544697761537</v>
      </c>
      <c r="AA53" s="8">
        <v>-6.28179430961609E-2</v>
      </c>
      <c r="AB53" s="12">
        <v>0.48767448067665098</v>
      </c>
      <c r="AC53" s="12">
        <v>0.43333474546670914</v>
      </c>
      <c r="AD53" s="12">
        <v>0.31516364216804504</v>
      </c>
      <c r="AE53" s="12">
        <v>0.31239005923271179</v>
      </c>
      <c r="AF53" s="12">
        <v>0.34517335891723633</v>
      </c>
      <c r="AG53" s="8">
        <v>-0.17251083850860593</v>
      </c>
      <c r="AH53" s="8">
        <v>-0.14835984508196509</v>
      </c>
      <c r="AI53" s="8">
        <v>-0.17528442144393919</v>
      </c>
      <c r="AJ53" s="8">
        <v>-0.14250112175941465</v>
      </c>
      <c r="AK53" s="8"/>
      <c r="AL53" s="8"/>
      <c r="AM53" s="8"/>
      <c r="AN53" s="8"/>
      <c r="AO53" s="8"/>
      <c r="AP53" s="8"/>
      <c r="AQ53" s="8"/>
      <c r="AR53" s="8"/>
      <c r="AS53" s="8"/>
      <c r="AT53" s="8"/>
      <c r="AU53" s="8"/>
      <c r="AV53" s="8"/>
      <c r="AW53" s="8"/>
      <c r="AY53" s="8"/>
      <c r="AZ53" s="8"/>
      <c r="BA53" s="8"/>
      <c r="BB53" s="8"/>
      <c r="BC53" s="8"/>
      <c r="BE53" s="8"/>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10">
        <v>0</v>
      </c>
      <c r="CU53" s="10">
        <v>0.5</v>
      </c>
    </row>
    <row r="54" spans="1:99" ht="18" customHeight="1" x14ac:dyDescent="0.3">
      <c r="A54" s="11">
        <f t="shared" si="1"/>
        <v>2003</v>
      </c>
      <c r="B54" s="8"/>
      <c r="C54" s="8"/>
      <c r="D54" s="8"/>
      <c r="E54" s="8"/>
      <c r="F54" s="8"/>
      <c r="G54" s="8"/>
      <c r="H54" s="8"/>
      <c r="I54" s="8"/>
      <c r="J54" s="8"/>
      <c r="K54" s="8"/>
      <c r="L54" s="8"/>
      <c r="M54" s="8"/>
      <c r="N54" s="8"/>
      <c r="O54" s="8"/>
      <c r="P54" s="8"/>
      <c r="Q54" s="8"/>
      <c r="R54" s="8"/>
      <c r="S54" s="12"/>
      <c r="T54" s="12"/>
      <c r="U54" s="12"/>
      <c r="V54" s="12"/>
      <c r="W54" s="12"/>
      <c r="X54" s="12"/>
      <c r="Y54" s="12"/>
      <c r="Z54" s="12"/>
      <c r="AA54" s="9"/>
      <c r="AB54" s="12"/>
      <c r="AC54" s="12"/>
      <c r="AD54" s="12"/>
      <c r="AE54" s="12"/>
      <c r="AF54" s="12"/>
      <c r="AG54" s="12"/>
      <c r="AH54" s="12"/>
      <c r="AI54" s="12"/>
      <c r="AJ54" s="9"/>
      <c r="AK54" s="8"/>
      <c r="AL54" s="8"/>
      <c r="AM54" s="8"/>
      <c r="AN54" s="8"/>
      <c r="AO54" s="8"/>
      <c r="AP54" s="8"/>
      <c r="AQ54" s="8"/>
      <c r="AR54" s="8"/>
      <c r="AS54" s="8"/>
      <c r="AT54" s="8"/>
      <c r="AU54" s="8"/>
      <c r="AV54" s="8"/>
      <c r="AW54" s="8"/>
      <c r="AY54" s="8"/>
      <c r="AZ54" s="8"/>
      <c r="BA54" s="8"/>
      <c r="BB54" s="8"/>
      <c r="BC54" s="8"/>
      <c r="BE54" s="8"/>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10">
        <v>0</v>
      </c>
      <c r="CU54" s="10">
        <v>0.5</v>
      </c>
    </row>
    <row r="55" spans="1:99" ht="18" customHeight="1" x14ac:dyDescent="0.3">
      <c r="A55" s="11">
        <f t="shared" si="1"/>
        <v>2004</v>
      </c>
      <c r="B55" s="8"/>
      <c r="C55" s="8"/>
      <c r="D55" s="8"/>
      <c r="E55" s="8"/>
      <c r="F55" s="8"/>
      <c r="G55" s="8"/>
      <c r="H55" s="8"/>
      <c r="I55" s="8"/>
      <c r="J55" s="8"/>
      <c r="K55" s="8"/>
      <c r="L55" s="8"/>
      <c r="M55" s="8"/>
      <c r="N55" s="8"/>
      <c r="O55" s="8"/>
      <c r="P55" s="8"/>
      <c r="Q55" s="8"/>
      <c r="R55" s="8"/>
      <c r="S55" s="12"/>
      <c r="T55" s="12"/>
      <c r="U55" s="12"/>
      <c r="V55" s="12"/>
      <c r="W55" s="12"/>
      <c r="X55" s="12"/>
      <c r="Y55" s="12"/>
      <c r="Z55" s="12"/>
      <c r="AA55" s="9"/>
      <c r="AB55" s="12"/>
      <c r="AC55" s="12"/>
      <c r="AD55" s="12"/>
      <c r="AE55" s="12"/>
      <c r="AF55" s="12"/>
      <c r="AG55" s="12"/>
      <c r="AH55" s="12"/>
      <c r="AI55" s="12"/>
      <c r="AJ55" s="9"/>
      <c r="AK55" s="8"/>
      <c r="AL55" s="8"/>
      <c r="AM55" s="8"/>
      <c r="AN55" s="8"/>
      <c r="AO55" s="8"/>
      <c r="AP55" s="8"/>
      <c r="AQ55" s="8"/>
      <c r="AR55" s="8"/>
      <c r="AS55" s="8"/>
      <c r="AT55" s="8"/>
      <c r="AU55" s="8"/>
      <c r="AV55" s="8"/>
      <c r="AW55" s="8"/>
      <c r="AY55" s="8"/>
      <c r="AZ55" s="8"/>
      <c r="BA55" s="8"/>
      <c r="BB55" s="8"/>
      <c r="BC55" s="8"/>
      <c r="BE55" s="8"/>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10">
        <v>0</v>
      </c>
      <c r="CU55" s="10">
        <v>0.5</v>
      </c>
    </row>
    <row r="56" spans="1:99" ht="18" customHeight="1" x14ac:dyDescent="0.3">
      <c r="A56" s="11">
        <f t="shared" si="1"/>
        <v>2005</v>
      </c>
      <c r="B56" s="8"/>
      <c r="C56" s="8"/>
      <c r="D56" s="8"/>
      <c r="E56" s="8"/>
      <c r="F56" s="8"/>
      <c r="G56" s="8"/>
      <c r="H56" s="8"/>
      <c r="I56" s="8"/>
      <c r="J56" s="8"/>
      <c r="K56" s="8"/>
      <c r="L56" s="8"/>
      <c r="M56" s="8"/>
      <c r="N56" s="8"/>
      <c r="O56" s="8"/>
      <c r="P56" s="8"/>
      <c r="Q56" s="8"/>
      <c r="R56" s="8"/>
      <c r="S56" s="15"/>
      <c r="T56" s="15"/>
      <c r="U56" s="15"/>
      <c r="V56" s="15"/>
      <c r="W56" s="15"/>
      <c r="X56" s="15"/>
      <c r="Y56" s="15"/>
      <c r="Z56" s="15"/>
      <c r="AB56" s="15"/>
      <c r="AC56" s="15"/>
      <c r="AD56" s="15"/>
      <c r="AE56" s="15"/>
      <c r="AF56" s="15"/>
      <c r="AG56" s="15"/>
      <c r="AH56" s="15"/>
      <c r="AI56" s="15"/>
      <c r="AK56" s="8"/>
      <c r="AL56" s="8"/>
      <c r="AM56" s="8"/>
      <c r="AN56" s="8"/>
      <c r="AO56" s="8"/>
      <c r="AP56" s="8"/>
      <c r="AQ56" s="8"/>
      <c r="AR56" s="8"/>
      <c r="AS56" s="8"/>
      <c r="AT56" s="8"/>
      <c r="AU56" s="8"/>
      <c r="AV56" s="8"/>
      <c r="AW56" s="8"/>
      <c r="AY56" s="8"/>
      <c r="AZ56" s="8"/>
      <c r="BA56" s="8"/>
      <c r="BB56" s="8"/>
      <c r="BC56" s="8"/>
      <c r="BE56" s="8"/>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10">
        <v>0</v>
      </c>
      <c r="CU56" s="10">
        <v>0.5</v>
      </c>
    </row>
    <row r="57" spans="1:99" ht="18" customHeight="1" x14ac:dyDescent="0.3">
      <c r="A57" s="11">
        <f t="shared" si="1"/>
        <v>2006</v>
      </c>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Y57" s="8"/>
      <c r="AZ57" s="8"/>
      <c r="BA57" s="8"/>
      <c r="BB57" s="8"/>
      <c r="BC57" s="8"/>
      <c r="BE57" s="8"/>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10">
        <v>0</v>
      </c>
      <c r="CU57" s="10">
        <v>0.5</v>
      </c>
    </row>
    <row r="58" spans="1:99" ht="18" customHeight="1" x14ac:dyDescent="0.3">
      <c r="A58" s="11">
        <f t="shared" si="1"/>
        <v>2007</v>
      </c>
      <c r="B58" s="8">
        <v>0.42299999999999999</v>
      </c>
      <c r="C58" s="8">
        <v>0.57699999999999996</v>
      </c>
      <c r="D58" s="8">
        <v>0.46935823559761047</v>
      </c>
      <c r="E58" s="8">
        <v>0.53064176440238953</v>
      </c>
      <c r="F58" s="8"/>
      <c r="G58" s="8"/>
      <c r="H58" s="8">
        <v>0.46935823559761047</v>
      </c>
      <c r="I58" s="8">
        <v>0.46519356966018677</v>
      </c>
      <c r="J58" s="8">
        <v>0.47391039133071899</v>
      </c>
      <c r="K58" s="8">
        <v>-8.7168216705322266E-3</v>
      </c>
      <c r="L58" s="8">
        <v>0.22020546263846652</v>
      </c>
      <c r="M58" s="8">
        <v>6.8528468607895798E-2</v>
      </c>
      <c r="N58" s="8">
        <v>0.15167699403057072</v>
      </c>
      <c r="O58" s="8">
        <v>0.39146226644515991</v>
      </c>
      <c r="P58" s="8">
        <v>0.48819399153632759</v>
      </c>
      <c r="Q58" s="8">
        <v>0.55780470687486516</v>
      </c>
      <c r="R58" s="8">
        <v>0.10883693272687311</v>
      </c>
      <c r="S58" s="8">
        <v>0.4725204646587372</v>
      </c>
      <c r="T58" s="8">
        <v>0.47988244146108627</v>
      </c>
      <c r="U58" s="8">
        <v>0.42691710591316223</v>
      </c>
      <c r="V58" s="8">
        <v>0.41846683621406555</v>
      </c>
      <c r="W58" s="8">
        <v>0.35801383852958679</v>
      </c>
      <c r="X58" s="8">
        <v>-4.5603358745574973E-2</v>
      </c>
      <c r="Y58" s="8">
        <v>-4.8875348435507893E-2</v>
      </c>
      <c r="Z58" s="8">
        <v>-5.4053628444671653E-2</v>
      </c>
      <c r="AA58" s="8">
        <v>-0.11450662612915041</v>
      </c>
      <c r="AB58" s="8">
        <v>0.52701159715652468</v>
      </c>
      <c r="AC58" s="8">
        <v>0.42648744583129883</v>
      </c>
      <c r="AD58" s="8">
        <v>0.36824426054954529</v>
      </c>
      <c r="AE58" s="8">
        <v>0.33874759078025818</v>
      </c>
      <c r="AF58" s="8">
        <v>0.30684566497802734</v>
      </c>
      <c r="AG58" s="8">
        <v>-0.15876733660697939</v>
      </c>
      <c r="AH58" s="8">
        <v>-0.11408993601799011</v>
      </c>
      <c r="AI58" s="8">
        <v>-0.1882640063762665</v>
      </c>
      <c r="AJ58" s="8">
        <v>-0.22016593217849734</v>
      </c>
      <c r="AK58" s="8"/>
      <c r="AL58" s="8"/>
      <c r="AM58" s="8"/>
      <c r="AN58" s="8"/>
      <c r="AO58" s="8"/>
      <c r="AP58" s="8"/>
      <c r="AQ58" s="8"/>
      <c r="AR58" s="8"/>
      <c r="AS58" s="8"/>
      <c r="AT58" s="8"/>
      <c r="AU58" s="8"/>
      <c r="AV58" s="8"/>
      <c r="AW58" s="8"/>
      <c r="AY58" s="8"/>
      <c r="AZ58" s="8"/>
      <c r="BA58" s="8"/>
      <c r="BB58" s="8"/>
      <c r="BC58" s="8"/>
      <c r="BE58" s="8"/>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10">
        <v>0</v>
      </c>
      <c r="CU58" s="10">
        <v>0.5</v>
      </c>
    </row>
    <row r="59" spans="1:99" ht="18" customHeight="1" x14ac:dyDescent="0.3">
      <c r="A59" s="11">
        <f t="shared" si="1"/>
        <v>2008</v>
      </c>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Y59" s="8"/>
      <c r="AZ59" s="8"/>
      <c r="BA59" s="8"/>
      <c r="BB59" s="8"/>
      <c r="BC59" s="8"/>
      <c r="BE59" s="8"/>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10">
        <v>0</v>
      </c>
      <c r="CU59" s="10">
        <v>0.5</v>
      </c>
    </row>
    <row r="60" spans="1:99" ht="18" customHeight="1" x14ac:dyDescent="0.3">
      <c r="A60" s="11">
        <f t="shared" si="1"/>
        <v>2009</v>
      </c>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Y60" s="8"/>
      <c r="AZ60" s="8"/>
      <c r="BA60" s="8"/>
      <c r="BB60" s="8"/>
      <c r="BC60" s="8"/>
      <c r="BE60" s="8"/>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10">
        <v>0</v>
      </c>
      <c r="CU60" s="10">
        <v>0.5</v>
      </c>
    </row>
    <row r="61" spans="1:99" ht="18" customHeight="1" x14ac:dyDescent="0.3">
      <c r="A61" s="11">
        <f t="shared" si="1"/>
        <v>2010</v>
      </c>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Y61" s="8"/>
      <c r="AZ61" s="8"/>
      <c r="BA61" s="8"/>
      <c r="BB61" s="8"/>
      <c r="BC61" s="8"/>
      <c r="BE61" s="8"/>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10">
        <v>0</v>
      </c>
      <c r="CU61" s="10">
        <v>0.5</v>
      </c>
    </row>
    <row r="62" spans="1:99" ht="18" customHeight="1" x14ac:dyDescent="0.3">
      <c r="A62" s="11">
        <f t="shared" si="1"/>
        <v>2011</v>
      </c>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Y62" s="8"/>
      <c r="AZ62" s="8"/>
      <c r="BA62" s="8"/>
      <c r="BB62" s="8"/>
      <c r="BC62" s="8"/>
      <c r="BE62" s="8"/>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10">
        <v>0</v>
      </c>
      <c r="CU62" s="10">
        <v>0.5</v>
      </c>
    </row>
    <row r="63" spans="1:99" ht="18" customHeight="1" x14ac:dyDescent="0.3">
      <c r="A63" s="11">
        <f t="shared" si="1"/>
        <v>2012</v>
      </c>
      <c r="B63" s="8">
        <v>0.49299999999999999</v>
      </c>
      <c r="C63" s="8">
        <v>0.50700000000000001</v>
      </c>
      <c r="D63" s="8">
        <v>0.51633661985397339</v>
      </c>
      <c r="E63" s="8">
        <v>0.48366338014602661</v>
      </c>
      <c r="F63" s="8"/>
      <c r="G63" s="8"/>
      <c r="H63" s="8">
        <v>0.51633661985397339</v>
      </c>
      <c r="I63" s="8">
        <v>0.52311861515045166</v>
      </c>
      <c r="J63" s="8">
        <v>0.50844615697860718</v>
      </c>
      <c r="K63" s="8">
        <v>1.4672458171844482E-2</v>
      </c>
      <c r="L63" s="8">
        <v>9.6417113423432454E-2</v>
      </c>
      <c r="M63" s="8">
        <v>1.1120516726006779E-2</v>
      </c>
      <c r="N63" s="8">
        <v>8.5296596697425675E-2</v>
      </c>
      <c r="O63" s="8">
        <v>0.46591855585575104</v>
      </c>
      <c r="P63" s="8">
        <v>0.4960988315114303</v>
      </c>
      <c r="Q63" s="8">
        <v>0.56618878030107123</v>
      </c>
      <c r="R63" s="8">
        <v>7.5870646480507675E-2</v>
      </c>
      <c r="S63" s="8">
        <v>0.5462475925683975</v>
      </c>
      <c r="T63" s="8">
        <v>0.50185922905802727</v>
      </c>
      <c r="U63" s="8">
        <v>0.47048904001712799</v>
      </c>
      <c r="V63" s="8">
        <v>0.4335741251707077</v>
      </c>
      <c r="W63" s="8">
        <v>0.36130283027887344</v>
      </c>
      <c r="X63" s="8">
        <v>-7.5758552551269509E-2</v>
      </c>
      <c r="Y63" s="8">
        <v>-5.6030390991104961E-2</v>
      </c>
      <c r="Z63" s="8">
        <v>-0.1126734673976898</v>
      </c>
      <c r="AA63" s="8">
        <v>-0.18494476228952406</v>
      </c>
      <c r="AB63" s="8">
        <v>0.57230795323848727</v>
      </c>
      <c r="AC63" s="8">
        <v>0.50934747233986855</v>
      </c>
      <c r="AD63" s="8">
        <v>0.38374747335910797</v>
      </c>
      <c r="AE63" s="8">
        <v>0.35097575187683105</v>
      </c>
      <c r="AF63" s="8">
        <v>0.31334111094474792</v>
      </c>
      <c r="AG63" s="8">
        <v>-0.18856047987937929</v>
      </c>
      <c r="AH63" s="8">
        <v>-0.16057804392443764</v>
      </c>
      <c r="AI63" s="8">
        <v>-0.22133220136165621</v>
      </c>
      <c r="AJ63" s="8">
        <v>-0.25896684229373934</v>
      </c>
      <c r="AO63" s="8"/>
      <c r="AP63" s="8"/>
      <c r="AQ63" s="8"/>
      <c r="AR63" s="8"/>
      <c r="AS63" s="8"/>
      <c r="AT63" s="8"/>
      <c r="AU63" s="8"/>
      <c r="AV63" s="8"/>
      <c r="AW63" s="8"/>
      <c r="AY63" s="8"/>
      <c r="AZ63" s="8"/>
      <c r="BA63" s="8"/>
      <c r="BB63" s="8"/>
      <c r="BC63" s="8"/>
      <c r="BE63" s="8"/>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10">
        <v>0</v>
      </c>
      <c r="CU63" s="10">
        <v>0.5</v>
      </c>
    </row>
    <row r="64" spans="1:99" ht="18" customHeight="1" x14ac:dyDescent="0.3">
      <c r="A64" s="11">
        <f t="shared" si="1"/>
        <v>2013</v>
      </c>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Y64" s="8"/>
      <c r="AZ64" s="8"/>
      <c r="BA64" s="8"/>
      <c r="BB64" s="8"/>
      <c r="BC64" s="8"/>
      <c r="BE64" s="8"/>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10">
        <v>0</v>
      </c>
      <c r="CU64" s="10">
        <v>0.5</v>
      </c>
    </row>
    <row r="65" spans="1:99" ht="18" customHeight="1" x14ac:dyDescent="0.3">
      <c r="A65" s="11">
        <f t="shared" si="1"/>
        <v>2014</v>
      </c>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Y65" s="8"/>
      <c r="AZ65" s="8"/>
      <c r="BA65" s="8"/>
      <c r="BB65" s="8"/>
      <c r="BC65" s="8"/>
      <c r="BE65" s="8"/>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10">
        <v>0</v>
      </c>
      <c r="CU65" s="10">
        <v>0.5</v>
      </c>
    </row>
    <row r="66" spans="1:99" ht="18" customHeight="1" x14ac:dyDescent="0.3">
      <c r="A66" s="11">
        <f t="shared" si="1"/>
        <v>2015</v>
      </c>
      <c r="B66" s="8"/>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Y66" s="8"/>
      <c r="AZ66" s="8"/>
      <c r="BA66" s="8"/>
      <c r="BB66" s="8"/>
      <c r="BC66" s="8"/>
      <c r="BE66" s="8"/>
      <c r="BH66" s="9"/>
      <c r="BI66" s="9"/>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10">
        <v>0</v>
      </c>
      <c r="CU66" s="10">
        <v>0.5</v>
      </c>
    </row>
    <row r="67" spans="1:99" ht="18" customHeight="1" x14ac:dyDescent="0.3">
      <c r="A67" s="11">
        <f t="shared" si="1"/>
        <v>2016</v>
      </c>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Y67" s="8"/>
      <c r="AZ67" s="8"/>
      <c r="BA67" s="8"/>
      <c r="BB67" s="8"/>
      <c r="BC67" s="8"/>
      <c r="BE67" s="8"/>
      <c r="BH67" s="9"/>
      <c r="BI67" s="9"/>
      <c r="BJ67" s="9"/>
      <c r="BK67" s="9"/>
      <c r="BL67" s="9"/>
      <c r="BM67" s="9"/>
      <c r="BN67" s="9"/>
      <c r="BO67" s="9"/>
      <c r="BP67" s="9"/>
      <c r="BQ67" s="9"/>
      <c r="BR67" s="9"/>
      <c r="BS67" s="9"/>
      <c r="BT67" s="9"/>
      <c r="BU67" s="9"/>
      <c r="BV67" s="9"/>
      <c r="BW67" s="9"/>
      <c r="BX67" s="9"/>
      <c r="BY67" s="9"/>
      <c r="BZ67" s="9"/>
      <c r="CA67" s="9"/>
      <c r="CB67" s="9"/>
      <c r="CC67" s="9"/>
      <c r="CD67" s="9"/>
      <c r="CE67" s="9"/>
      <c r="CF67" s="9"/>
      <c r="CG67" s="9"/>
      <c r="CH67" s="9"/>
      <c r="CI67" s="9"/>
      <c r="CJ67" s="9"/>
      <c r="CK67" s="9"/>
      <c r="CL67" s="9"/>
      <c r="CM67" s="9"/>
      <c r="CN67" s="9"/>
      <c r="CO67" s="9"/>
      <c r="CP67" s="9"/>
      <c r="CQ67" s="9"/>
      <c r="CR67" s="9"/>
      <c r="CS67" s="9"/>
      <c r="CT67" s="10">
        <v>0</v>
      </c>
      <c r="CU67" s="10">
        <v>0.5</v>
      </c>
    </row>
    <row r="68" spans="1:99" ht="18" customHeight="1" x14ac:dyDescent="0.3">
      <c r="A68" s="11">
        <f t="shared" si="1"/>
        <v>2017</v>
      </c>
      <c r="B68" s="8">
        <v>0.46</v>
      </c>
      <c r="C68" s="8">
        <v>0.54</v>
      </c>
      <c r="D68" s="8"/>
      <c r="E68" s="8"/>
      <c r="F68" s="8"/>
      <c r="G68" s="8"/>
      <c r="H68" s="8">
        <v>0.51</v>
      </c>
      <c r="I68" s="8">
        <v>0.52</v>
      </c>
      <c r="J68" s="8">
        <v>0.5</v>
      </c>
      <c r="K68" s="8">
        <v>2.0000000000000018E-2</v>
      </c>
      <c r="L68" s="8">
        <v>0.13500000000000001</v>
      </c>
      <c r="M68" s="8">
        <v>9.4999999999999973E-2</v>
      </c>
      <c r="N68" s="8">
        <v>4.0000000000000036E-2</v>
      </c>
      <c r="O68" s="8">
        <v>0.42000000000000004</v>
      </c>
      <c r="P68" s="8">
        <v>0.54</v>
      </c>
      <c r="Q68" s="8">
        <v>0.6100000000000001</v>
      </c>
      <c r="R68" s="8">
        <v>9.6388927400208879E-2</v>
      </c>
      <c r="S68" s="8">
        <v>0.49</v>
      </c>
      <c r="T68" s="8">
        <v>0.52749999999999997</v>
      </c>
      <c r="U68" s="8">
        <v>0.54</v>
      </c>
      <c r="V68" s="8"/>
      <c r="W68" s="8"/>
      <c r="X68" s="8">
        <v>5.0000000000000044E-2</v>
      </c>
      <c r="Y68" s="8">
        <v>3.3333333333333437E-2</v>
      </c>
      <c r="Z68" s="8"/>
      <c r="AA68" s="8"/>
      <c r="AB68" s="8"/>
      <c r="AC68" s="8"/>
      <c r="AD68" s="8"/>
      <c r="AE68" s="8"/>
      <c r="AF68" s="8"/>
      <c r="AG68" s="8"/>
      <c r="AH68" s="8">
        <v>-7.1214319599999243E-2</v>
      </c>
      <c r="AI68" s="8"/>
      <c r="AJ68" s="8"/>
      <c r="AK68" s="8"/>
      <c r="AL68" s="8"/>
      <c r="AM68" s="8"/>
      <c r="AN68" s="8"/>
      <c r="AO68" s="8"/>
      <c r="AP68" s="8"/>
      <c r="AQ68" s="8"/>
      <c r="AR68" s="8"/>
      <c r="AS68" s="8"/>
      <c r="AT68" s="8"/>
      <c r="AU68" s="8"/>
      <c r="AV68" s="8"/>
      <c r="AW68" s="8"/>
      <c r="AY68" s="8"/>
      <c r="AZ68" s="8"/>
      <c r="BA68" s="8"/>
      <c r="BB68" s="8"/>
      <c r="BC68" s="8"/>
      <c r="BE68" s="8"/>
      <c r="BH68" s="9"/>
      <c r="BI68" s="9"/>
      <c r="BJ68" s="9"/>
      <c r="BK68" s="9"/>
      <c r="BL68" s="9"/>
      <c r="BM68" s="9"/>
      <c r="BN68" s="9"/>
      <c r="BO68" s="9"/>
      <c r="BP68" s="9"/>
      <c r="BQ68" s="9"/>
      <c r="BR68" s="9"/>
      <c r="BS68" s="9"/>
      <c r="BT68" s="9"/>
      <c r="BU68" s="9"/>
      <c r="BV68" s="9"/>
      <c r="BW68" s="9"/>
      <c r="BX68" s="9"/>
      <c r="BY68" s="9"/>
      <c r="BZ68" s="9"/>
      <c r="CA68" s="9"/>
      <c r="CB68" s="9"/>
      <c r="CC68" s="9"/>
      <c r="CD68" s="9"/>
      <c r="CE68" s="9"/>
      <c r="CF68" s="9"/>
      <c r="CG68" s="9"/>
      <c r="CH68" s="9"/>
      <c r="CI68" s="9"/>
      <c r="CJ68" s="9"/>
      <c r="CK68" s="9"/>
      <c r="CL68" s="9"/>
      <c r="CM68" s="9"/>
      <c r="CN68" s="9"/>
      <c r="CO68" s="9"/>
      <c r="CP68" s="9"/>
      <c r="CQ68" s="9"/>
      <c r="CR68" s="9"/>
      <c r="CS68" s="9"/>
      <c r="CT68" s="10">
        <v>0</v>
      </c>
      <c r="CU68" s="10">
        <v>0.5</v>
      </c>
    </row>
    <row r="69" spans="1:99" ht="18" customHeight="1" x14ac:dyDescent="0.3">
      <c r="A69" s="11">
        <f t="shared" si="1"/>
        <v>2018</v>
      </c>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Y69" s="8"/>
      <c r="AZ69" s="8"/>
      <c r="BA69" s="8"/>
      <c r="BB69" s="8"/>
      <c r="BC69" s="8"/>
      <c r="BE69" s="8"/>
      <c r="BH69" s="9"/>
      <c r="BI69" s="9"/>
      <c r="BJ69" s="9"/>
      <c r="BK69" s="9"/>
      <c r="BL69" s="9"/>
      <c r="BM69" s="9"/>
      <c r="BN69" s="9"/>
      <c r="BO69" s="9"/>
      <c r="BP69" s="9"/>
      <c r="BQ69" s="9"/>
      <c r="BR69" s="9"/>
      <c r="BS69" s="9"/>
      <c r="BT69" s="9"/>
      <c r="BU69" s="9"/>
      <c r="BV69" s="9"/>
      <c r="BW69" s="9"/>
      <c r="BX69" s="9"/>
      <c r="BY69" s="9"/>
      <c r="BZ69" s="9"/>
      <c r="CA69" s="9"/>
      <c r="CB69" s="9"/>
      <c r="CC69" s="9"/>
      <c r="CD69" s="9"/>
      <c r="CE69" s="9"/>
      <c r="CF69" s="9"/>
      <c r="CG69" s="9"/>
      <c r="CH69" s="9"/>
      <c r="CI69" s="9"/>
      <c r="CJ69" s="9"/>
      <c r="CK69" s="9"/>
      <c r="CL69" s="9"/>
      <c r="CM69" s="9"/>
      <c r="CN69" s="9"/>
      <c r="CO69" s="9"/>
      <c r="CP69" s="9"/>
      <c r="CQ69" s="9"/>
      <c r="CR69" s="9"/>
      <c r="CS69" s="9"/>
      <c r="CT69" s="10">
        <v>0</v>
      </c>
      <c r="CU69" s="10">
        <v>0.5</v>
      </c>
    </row>
    <row r="70" spans="1:99" ht="18" customHeight="1" x14ac:dyDescent="0.3">
      <c r="A70" s="11">
        <f t="shared" si="1"/>
        <v>2019</v>
      </c>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Y70" s="8"/>
      <c r="AZ70" s="8"/>
      <c r="BA70" s="8"/>
      <c r="BB70" s="8"/>
      <c r="BC70" s="8"/>
      <c r="BE70" s="8"/>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10">
        <v>0</v>
      </c>
      <c r="CU70" s="10">
        <v>0.5</v>
      </c>
    </row>
    <row r="71" spans="1:99" ht="18" customHeight="1" x14ac:dyDescent="0.3">
      <c r="A71" s="11">
        <f t="shared" si="1"/>
        <v>2020</v>
      </c>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Y71" s="8"/>
      <c r="AZ71" s="8"/>
      <c r="BA71" s="8"/>
      <c r="BB71" s="8"/>
      <c r="BC71" s="8"/>
      <c r="BE71" s="8"/>
      <c r="BH71" s="9"/>
      <c r="BI71" s="9"/>
      <c r="BJ71" s="9"/>
      <c r="BK71" s="9"/>
      <c r="BL71" s="9"/>
      <c r="BM71" s="9"/>
      <c r="BN71" s="9"/>
      <c r="BO71" s="9"/>
      <c r="BP71" s="9"/>
      <c r="BQ71" s="9"/>
      <c r="BR71" s="9"/>
      <c r="BS71" s="9"/>
      <c r="BT71" s="9"/>
      <c r="BU71" s="9"/>
      <c r="BV71" s="9"/>
      <c r="BW71" s="9"/>
      <c r="BX71" s="9"/>
      <c r="BY71" s="9"/>
      <c r="BZ71" s="9"/>
      <c r="CA71" s="9"/>
      <c r="CB71" s="9"/>
      <c r="CC71" s="9"/>
      <c r="CD71" s="9"/>
      <c r="CE71" s="9"/>
      <c r="CF71" s="9"/>
      <c r="CG71" s="9"/>
      <c r="CH71" s="9"/>
      <c r="CI71" s="9"/>
      <c r="CJ71" s="9"/>
      <c r="CK71" s="9"/>
      <c r="CL71" s="9"/>
      <c r="CM71" s="9"/>
      <c r="CN71" s="9"/>
      <c r="CO71" s="9"/>
      <c r="CP71" s="9"/>
      <c r="CQ71" s="9"/>
      <c r="CR71" s="9"/>
      <c r="CS71" s="9"/>
      <c r="CT71" s="10">
        <v>0</v>
      </c>
      <c r="CU71" s="10">
        <v>0.5</v>
      </c>
    </row>
    <row r="72" spans="1:99" ht="15" thickBot="1" x14ac:dyDescent="0.35"/>
    <row r="73" spans="1:99" ht="15" thickTop="1" x14ac:dyDescent="0.3">
      <c r="A73" s="93" t="s">
        <v>218</v>
      </c>
      <c r="B73" s="132"/>
      <c r="C73" s="132"/>
      <c r="D73" s="132"/>
      <c r="E73" s="132"/>
      <c r="F73" s="132"/>
      <c r="G73" s="132"/>
      <c r="H73" s="132"/>
      <c r="I73" s="132"/>
      <c r="J73" s="132"/>
      <c r="K73" s="132"/>
      <c r="L73" s="132"/>
      <c r="M73" s="132"/>
      <c r="N73" s="132"/>
      <c r="O73" s="133"/>
    </row>
    <row r="74" spans="1:99" x14ac:dyDescent="0.3">
      <c r="A74" s="117"/>
      <c r="B74" s="118"/>
      <c r="C74" s="118"/>
      <c r="D74" s="118"/>
      <c r="E74" s="118"/>
      <c r="F74" s="118"/>
      <c r="G74" s="118"/>
      <c r="H74" s="118"/>
      <c r="I74" s="118"/>
      <c r="J74" s="118"/>
      <c r="K74" s="118"/>
      <c r="L74" s="118"/>
      <c r="M74" s="118"/>
      <c r="N74" s="118"/>
      <c r="O74" s="134"/>
    </row>
    <row r="75" spans="1:99" ht="15" thickBot="1" x14ac:dyDescent="0.35">
      <c r="A75" s="119"/>
      <c r="B75" s="120"/>
      <c r="C75" s="120"/>
      <c r="D75" s="120"/>
      <c r="E75" s="120"/>
      <c r="F75" s="120"/>
      <c r="G75" s="120"/>
      <c r="H75" s="120"/>
      <c r="I75" s="120"/>
      <c r="J75" s="120"/>
      <c r="K75" s="120"/>
      <c r="L75" s="120"/>
      <c r="M75" s="120"/>
      <c r="N75" s="120"/>
      <c r="O75" s="135"/>
    </row>
    <row r="76" spans="1:99" ht="16.2" thickTop="1" x14ac:dyDescent="0.3">
      <c r="A76" s="2" t="s">
        <v>217</v>
      </c>
    </row>
  </sheetData>
  <mergeCells count="11">
    <mergeCell ref="AB4:AJ4"/>
    <mergeCell ref="A73:O75"/>
    <mergeCell ref="B4:C4"/>
    <mergeCell ref="A2:BF2"/>
    <mergeCell ref="F4:G4"/>
    <mergeCell ref="D4:E4"/>
    <mergeCell ref="A4:A5"/>
    <mergeCell ref="I4:K4"/>
    <mergeCell ref="L4:N4"/>
    <mergeCell ref="O4:R4"/>
    <mergeCell ref="S4:AA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2"/>
  <sheetViews>
    <sheetView workbookViewId="0">
      <pane xSplit="1" ySplit="5" topLeftCell="B6" activePane="bottomRight" state="frozen"/>
      <selection pane="topRight"/>
      <selection pane="bottomLeft"/>
      <selection pane="bottomRight"/>
    </sheetView>
  </sheetViews>
  <sheetFormatPr baseColWidth="10" defaultRowHeight="14.4" x14ac:dyDescent="0.3"/>
  <cols>
    <col min="1" max="11" width="10.77734375" customWidth="1"/>
  </cols>
  <sheetData>
    <row r="1" spans="1:97" ht="18" customHeight="1" thickBot="1" x14ac:dyDescent="0.35">
      <c r="A1" s="87" t="s">
        <v>363</v>
      </c>
      <c r="B1" s="3"/>
      <c r="C1" s="3"/>
      <c r="D1" s="3"/>
      <c r="E1" s="3"/>
      <c r="F1" s="3"/>
      <c r="G1" s="3"/>
      <c r="H1" s="3"/>
      <c r="I1" s="3"/>
      <c r="J1" s="3"/>
      <c r="K1" s="3"/>
    </row>
    <row r="2" spans="1:97" ht="40.049999999999997" customHeight="1" thickTop="1" thickBot="1" x14ac:dyDescent="0.35">
      <c r="A2" s="127" t="s">
        <v>267</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9"/>
    </row>
    <row r="3" spans="1:97" ht="18" customHeight="1" thickTop="1" thickBot="1" x14ac:dyDescent="0.35">
      <c r="A3" s="3"/>
      <c r="B3" s="3"/>
      <c r="C3" s="3"/>
      <c r="D3" s="3"/>
      <c r="E3" s="3"/>
      <c r="F3" s="3"/>
      <c r="G3" s="3"/>
      <c r="H3" s="3"/>
      <c r="I3" s="3"/>
      <c r="J3" s="3"/>
      <c r="K3" s="3"/>
      <c r="AP3" s="2" t="s">
        <v>266</v>
      </c>
    </row>
    <row r="4" spans="1:97" ht="18" customHeight="1" thickTop="1" thickBot="1" x14ac:dyDescent="0.35">
      <c r="A4" s="111" t="s">
        <v>0</v>
      </c>
      <c r="B4" s="136" t="s">
        <v>236</v>
      </c>
      <c r="C4" s="136"/>
      <c r="D4" s="136" t="s">
        <v>235</v>
      </c>
      <c r="E4" s="136"/>
      <c r="F4" s="136" t="s">
        <v>234</v>
      </c>
      <c r="G4" s="136"/>
      <c r="H4" s="22"/>
      <c r="I4" s="121" t="s">
        <v>233</v>
      </c>
      <c r="J4" s="92"/>
      <c r="K4" s="122"/>
      <c r="L4" s="121" t="s">
        <v>232</v>
      </c>
      <c r="M4" s="92"/>
      <c r="N4" s="122"/>
      <c r="O4" s="121" t="s">
        <v>231</v>
      </c>
      <c r="P4" s="92"/>
      <c r="Q4" s="92"/>
      <c r="R4" s="92"/>
      <c r="S4" s="92"/>
      <c r="T4" s="122"/>
      <c r="U4" s="115" t="s">
        <v>265</v>
      </c>
      <c r="V4" s="113"/>
      <c r="W4" s="113"/>
      <c r="X4" s="113"/>
      <c r="Y4" s="113"/>
      <c r="Z4" s="113"/>
      <c r="AA4" s="113"/>
      <c r="AB4" s="113"/>
      <c r="AC4" s="113"/>
      <c r="AD4" s="39" t="s">
        <v>243</v>
      </c>
      <c r="AE4" s="41"/>
      <c r="AF4" s="41"/>
      <c r="AG4" s="41"/>
      <c r="AH4" s="41"/>
      <c r="AI4" s="39" t="s">
        <v>264</v>
      </c>
      <c r="AJ4" s="41"/>
      <c r="AK4" s="41"/>
      <c r="AL4" s="137" t="s">
        <v>263</v>
      </c>
      <c r="AM4" s="138"/>
      <c r="AN4" s="72"/>
      <c r="AO4" s="72"/>
      <c r="AP4" s="2" t="s">
        <v>262</v>
      </c>
      <c r="AQ4" s="2" t="s">
        <v>261</v>
      </c>
      <c r="AR4" s="2" t="s">
        <v>260</v>
      </c>
    </row>
    <row r="5" spans="1:97" ht="60" customHeight="1" thickTop="1" thickBot="1" x14ac:dyDescent="0.35">
      <c r="A5" s="112"/>
      <c r="B5" s="5" t="s">
        <v>211</v>
      </c>
      <c r="C5" s="34" t="s">
        <v>210</v>
      </c>
      <c r="D5" s="4" t="s">
        <v>230</v>
      </c>
      <c r="E5" s="4" t="s">
        <v>229</v>
      </c>
      <c r="F5" s="4" t="s">
        <v>211</v>
      </c>
      <c r="G5" s="4" t="s">
        <v>210</v>
      </c>
      <c r="H5" s="5" t="s">
        <v>211</v>
      </c>
      <c r="I5" s="5" t="s">
        <v>228</v>
      </c>
      <c r="J5" s="5" t="s">
        <v>227</v>
      </c>
      <c r="K5" s="5" t="s">
        <v>226</v>
      </c>
      <c r="L5" s="5" t="s">
        <v>225</v>
      </c>
      <c r="M5" s="5" t="s">
        <v>224</v>
      </c>
      <c r="N5" s="5" t="s">
        <v>223</v>
      </c>
      <c r="O5" s="5" t="s">
        <v>55</v>
      </c>
      <c r="P5" s="5" t="s">
        <v>54</v>
      </c>
      <c r="Q5" s="5" t="s">
        <v>53</v>
      </c>
      <c r="R5" s="5" t="s">
        <v>52</v>
      </c>
      <c r="S5" s="5" t="s">
        <v>259</v>
      </c>
      <c r="T5" s="5" t="s">
        <v>258</v>
      </c>
      <c r="U5" s="5" t="s">
        <v>257</v>
      </c>
      <c r="V5" s="5" t="s">
        <v>256</v>
      </c>
      <c r="W5" s="5" t="s">
        <v>240</v>
      </c>
      <c r="X5" s="5" t="s">
        <v>238</v>
      </c>
      <c r="Y5" s="5" t="s">
        <v>255</v>
      </c>
      <c r="Z5" s="5" t="s">
        <v>254</v>
      </c>
      <c r="AA5" s="5" t="s">
        <v>256</v>
      </c>
      <c r="AB5" s="5" t="s">
        <v>240</v>
      </c>
      <c r="AC5" s="5" t="s">
        <v>238</v>
      </c>
      <c r="AD5" s="5" t="s">
        <v>255</v>
      </c>
      <c r="AE5" s="5" t="s">
        <v>254</v>
      </c>
      <c r="AF5" s="5" t="s">
        <v>240</v>
      </c>
      <c r="AG5" s="5" t="s">
        <v>239</v>
      </c>
      <c r="AH5" s="5" t="s">
        <v>238</v>
      </c>
      <c r="AI5" s="5" t="s">
        <v>253</v>
      </c>
      <c r="AJ5" s="5" t="s">
        <v>252</v>
      </c>
      <c r="AK5" s="5" t="s">
        <v>251</v>
      </c>
      <c r="AL5" s="5" t="s">
        <v>250</v>
      </c>
      <c r="AM5" s="5" t="s">
        <v>249</v>
      </c>
      <c r="AN5" s="5" t="s">
        <v>248</v>
      </c>
      <c r="AO5" s="5" t="s">
        <v>247</v>
      </c>
      <c r="AP5" s="5"/>
      <c r="AQ5" s="5"/>
      <c r="AR5" s="5"/>
      <c r="AS5" s="5"/>
      <c r="AT5" s="5"/>
      <c r="AU5" s="5"/>
      <c r="AW5" s="5"/>
      <c r="AX5" s="5"/>
      <c r="AY5" s="5"/>
      <c r="AZ5" s="5"/>
      <c r="BA5" s="5"/>
      <c r="BC5" s="5"/>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row>
    <row r="6" spans="1:97" ht="18" customHeight="1" thickTop="1" x14ac:dyDescent="0.3">
      <c r="A6" s="11">
        <v>1956</v>
      </c>
      <c r="B6" s="8">
        <v>0.5505557656288147</v>
      </c>
      <c r="C6" s="8">
        <v>0.4494442343711853</v>
      </c>
      <c r="D6" s="8"/>
      <c r="E6" s="8"/>
      <c r="F6" s="8"/>
      <c r="G6" s="8"/>
      <c r="H6" s="8">
        <v>0.5505557656288147</v>
      </c>
      <c r="I6" s="8">
        <v>0.47858646512031555</v>
      </c>
      <c r="J6" s="8">
        <v>0.62504847347736359</v>
      </c>
      <c r="K6" s="8">
        <v>-0.14646200835704803</v>
      </c>
      <c r="L6" s="8">
        <v>0.12807009853148843</v>
      </c>
      <c r="M6" s="8">
        <v>3.981705891228049E-2</v>
      </c>
      <c r="N6" s="8">
        <v>8.825303961920794E-2</v>
      </c>
      <c r="O6" s="8">
        <v>0.56814226508140564</v>
      </c>
      <c r="P6" s="8">
        <v>0.54041137287639252</v>
      </c>
      <c r="Q6" s="8">
        <v>0.39039555191993713</v>
      </c>
      <c r="R6" s="8">
        <v>-0.17095420247872828</v>
      </c>
      <c r="S6" s="24"/>
      <c r="T6" s="24"/>
      <c r="U6" s="8"/>
      <c r="V6" s="8"/>
      <c r="W6" s="8"/>
      <c r="X6" s="8"/>
      <c r="Y6" s="8"/>
      <c r="Z6" s="8"/>
      <c r="AA6" s="8"/>
      <c r="AB6" s="8"/>
      <c r="AC6" s="8"/>
      <c r="AD6" s="8"/>
      <c r="AE6" s="8"/>
      <c r="AF6" s="8"/>
      <c r="AG6" s="8"/>
      <c r="AH6" s="8"/>
      <c r="AI6" s="8"/>
      <c r="AJ6" s="8"/>
      <c r="AK6" s="8"/>
      <c r="AL6" s="8"/>
      <c r="AM6" s="8"/>
      <c r="AN6" s="8"/>
      <c r="AO6" s="8"/>
      <c r="AP6" s="8"/>
      <c r="AQ6" s="8"/>
      <c r="AR6" s="8"/>
      <c r="AS6" s="8"/>
      <c r="AT6" s="8"/>
      <c r="AU6" s="8"/>
      <c r="AW6" s="8"/>
      <c r="AX6" s="8"/>
      <c r="AY6" s="8"/>
      <c r="AZ6" s="8"/>
      <c r="BA6" s="8"/>
      <c r="BC6" s="8"/>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10">
        <v>0</v>
      </c>
      <c r="CS6" s="10">
        <v>0.5</v>
      </c>
    </row>
    <row r="7" spans="1:97" ht="18" customHeight="1" x14ac:dyDescent="0.3">
      <c r="A7" s="11">
        <v>1958</v>
      </c>
      <c r="B7" s="8">
        <v>0.42702201008796692</v>
      </c>
      <c r="C7" s="8">
        <v>0.57297798991203308</v>
      </c>
      <c r="D7" s="8"/>
      <c r="E7" s="8"/>
      <c r="F7" s="8"/>
      <c r="G7" s="8"/>
      <c r="H7" s="8">
        <v>0.42702201008796692</v>
      </c>
      <c r="I7" s="8">
        <v>0.35407684743404388</v>
      </c>
      <c r="J7" s="8">
        <v>0.49928127229213715</v>
      </c>
      <c r="K7" s="8">
        <v>-0.14520442485809326</v>
      </c>
      <c r="L7" s="8">
        <v>7.317422782133251E-2</v>
      </c>
      <c r="M7" s="8">
        <v>-1.2332463335301858E-2</v>
      </c>
      <c r="N7" s="8">
        <v>8.5506691156634368E-2</v>
      </c>
      <c r="O7" s="8">
        <v>0.47113782167434692</v>
      </c>
      <c r="P7" s="8">
        <v>0.3474394178152479</v>
      </c>
      <c r="Q7" s="8">
        <v>0.26601919531822205</v>
      </c>
      <c r="R7" s="8">
        <v>-0.21277940719276286</v>
      </c>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W7" s="8"/>
      <c r="AX7" s="8"/>
      <c r="AY7" s="8"/>
      <c r="AZ7" s="8"/>
      <c r="BA7" s="8"/>
      <c r="BC7" s="8"/>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10">
        <v>0</v>
      </c>
      <c r="CS7" s="10">
        <v>0.5</v>
      </c>
    </row>
    <row r="8" spans="1:97" ht="18" customHeight="1" x14ac:dyDescent="0.3">
      <c r="A8" s="11">
        <v>1962</v>
      </c>
      <c r="B8" s="8">
        <v>0.43664166331291199</v>
      </c>
      <c r="C8" s="8">
        <v>0.56335833668708801</v>
      </c>
      <c r="D8" s="8"/>
      <c r="E8" s="8"/>
      <c r="F8" s="8"/>
      <c r="G8" s="8"/>
      <c r="H8" s="8">
        <v>0.43664166331291199</v>
      </c>
      <c r="I8" s="8">
        <v>0.36631637811660767</v>
      </c>
      <c r="J8" s="8">
        <v>0.50108081102371216</v>
      </c>
      <c r="K8" s="8">
        <v>-0.13476443290710449</v>
      </c>
      <c r="L8" s="8">
        <v>6.2074631452560425E-2</v>
      </c>
      <c r="M8" s="8">
        <v>4.0842475191704697E-4</v>
      </c>
      <c r="N8" s="8">
        <v>6.1666206700643378E-2</v>
      </c>
      <c r="O8" s="8">
        <v>0.47646182775497437</v>
      </c>
      <c r="P8" s="8">
        <v>0.36663396179735558</v>
      </c>
      <c r="Q8" s="8">
        <v>0.30611094832420349</v>
      </c>
      <c r="R8" s="8">
        <v>-0.13702624944278829</v>
      </c>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W8" s="8"/>
      <c r="AX8" s="8"/>
      <c r="AY8" s="8"/>
      <c r="AZ8" s="8"/>
      <c r="BA8" s="8"/>
      <c r="BC8" s="8"/>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10">
        <v>0</v>
      </c>
      <c r="CS8" s="10">
        <v>0.5</v>
      </c>
    </row>
    <row r="9" spans="1:97" ht="18" customHeight="1" x14ac:dyDescent="0.3">
      <c r="A9" s="11">
        <v>1965</v>
      </c>
      <c r="B9" s="8"/>
      <c r="C9" s="8"/>
      <c r="D9" s="8">
        <v>0.44800000000000001</v>
      </c>
      <c r="E9" s="8">
        <v>0.55200000000000005</v>
      </c>
      <c r="F9" s="8"/>
      <c r="G9" s="8"/>
      <c r="H9" s="8">
        <v>0.44800000000000001</v>
      </c>
      <c r="I9" s="8">
        <v>0.37792314064008603</v>
      </c>
      <c r="J9" s="8">
        <v>0.52194109465849792</v>
      </c>
      <c r="K9" s="8">
        <v>-0.14401795401841197</v>
      </c>
      <c r="L9" s="8">
        <v>8.9015411746686951E-2</v>
      </c>
      <c r="M9" s="8">
        <v>4.2968341791126408E-2</v>
      </c>
      <c r="N9" s="8">
        <v>4.6047069955560543E-2</v>
      </c>
      <c r="O9" s="8">
        <v>0.45961373954844076</v>
      </c>
      <c r="P9" s="8">
        <v>0.42735108104129976</v>
      </c>
      <c r="Q9" s="8">
        <v>0.3826875916249427</v>
      </c>
      <c r="R9" s="8">
        <v>-6.7994704818464202E-2</v>
      </c>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W9" s="8"/>
      <c r="AX9" s="8"/>
      <c r="AY9" s="8"/>
      <c r="AZ9" s="8"/>
      <c r="BA9" s="8"/>
      <c r="BC9" s="8"/>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10"/>
      <c r="CS9" s="10"/>
    </row>
    <row r="10" spans="1:97" ht="18" customHeight="1" x14ac:dyDescent="0.3">
      <c r="A10" s="11">
        <v>1967</v>
      </c>
      <c r="B10" s="8">
        <v>0.43688341975212097</v>
      </c>
      <c r="C10" s="8">
        <v>0.56311658024787903</v>
      </c>
      <c r="D10" s="8"/>
      <c r="E10" s="8"/>
      <c r="F10" s="8"/>
      <c r="G10" s="8"/>
      <c r="H10" s="24">
        <v>0.44244170987606046</v>
      </c>
      <c r="I10" s="24">
        <v>0.40149465685835783</v>
      </c>
      <c r="J10" s="24">
        <v>0.48541703773623901</v>
      </c>
      <c r="K10" s="24">
        <v>-8.3922380877881217E-2</v>
      </c>
      <c r="L10" s="8">
        <v>9.6243365068909029E-2</v>
      </c>
      <c r="M10" s="8">
        <v>4.3217201023987378E-2</v>
      </c>
      <c r="N10" s="8">
        <v>5.302616404492165E-2</v>
      </c>
      <c r="O10" s="8">
        <v>0.45728887572800914</v>
      </c>
      <c r="P10" s="8">
        <v>0.4111886064052489</v>
      </c>
      <c r="Q10" s="8">
        <v>0.39407391504083439</v>
      </c>
      <c r="R10" s="8">
        <v>-5.0456751202025724E-2</v>
      </c>
      <c r="S10" s="8"/>
      <c r="T10" s="8"/>
      <c r="U10" s="8">
        <v>0.41111562691747316</v>
      </c>
      <c r="V10" s="8">
        <v>0.67910977344765311</v>
      </c>
      <c r="W10" s="8">
        <v>0.78588294982910156</v>
      </c>
      <c r="X10" s="8"/>
      <c r="Y10" s="8">
        <v>0.16622698307037354</v>
      </c>
      <c r="Z10" s="8">
        <v>0.50609767436981201</v>
      </c>
      <c r="AA10" s="8">
        <v>0.67910977344765311</v>
      </c>
      <c r="AB10" s="8">
        <v>0.78588294982910156</v>
      </c>
      <c r="AC10" s="8"/>
      <c r="AD10" s="8">
        <v>0.25452576117194092</v>
      </c>
      <c r="AE10" s="8">
        <v>0.65623420582530867</v>
      </c>
      <c r="AF10" s="8">
        <v>6.1668808374905362E-2</v>
      </c>
      <c r="AG10" s="8">
        <v>2.7571224627845045E-2</v>
      </c>
      <c r="AH10" s="8"/>
      <c r="AI10" s="8"/>
      <c r="AJ10" s="8"/>
      <c r="AK10" s="8"/>
      <c r="AL10" s="8"/>
      <c r="AM10" s="8"/>
      <c r="AN10" s="8"/>
      <c r="AO10" s="8"/>
      <c r="AP10" s="8"/>
      <c r="AQ10" s="8"/>
      <c r="AR10" s="8"/>
      <c r="AS10" s="8"/>
      <c r="AT10" s="8"/>
      <c r="AU10" s="8"/>
      <c r="AW10" s="8"/>
      <c r="AX10" s="8"/>
      <c r="AY10" s="8"/>
      <c r="AZ10" s="8"/>
      <c r="BA10" s="8"/>
      <c r="BC10" s="8"/>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10">
        <v>0</v>
      </c>
      <c r="CS10" s="10">
        <v>0.5</v>
      </c>
    </row>
    <row r="11" spans="1:97" ht="18" customHeight="1" x14ac:dyDescent="0.3">
      <c r="A11" s="11">
        <v>1973</v>
      </c>
      <c r="B11" s="8">
        <v>0.47400000691413879</v>
      </c>
      <c r="C11" s="8">
        <v>0.52599999308586121</v>
      </c>
      <c r="D11" s="8"/>
      <c r="E11" s="8"/>
      <c r="F11" s="8"/>
      <c r="G11" s="8"/>
      <c r="H11" s="8">
        <v>0.47400000691413879</v>
      </c>
      <c r="I11" s="8">
        <v>0.43653231859207153</v>
      </c>
      <c r="J11" s="8">
        <v>0.50977951288223267</v>
      </c>
      <c r="K11" s="8">
        <v>-7.3247194290161133E-2</v>
      </c>
      <c r="L11" s="8">
        <v>0.28782294915128837</v>
      </c>
      <c r="M11" s="8">
        <v>0.16892146177881595</v>
      </c>
      <c r="N11" s="8">
        <v>0.11890148737247241</v>
      </c>
      <c r="O11" s="8">
        <v>0.48371654748916626</v>
      </c>
      <c r="P11" s="8">
        <v>0.47207978624736791</v>
      </c>
      <c r="Q11" s="8">
        <v>0.43886524411849986</v>
      </c>
      <c r="R11" s="8">
        <v>-3.8651371703616988E-2</v>
      </c>
      <c r="S11" s="8">
        <v>0.46556830406188965</v>
      </c>
      <c r="T11" s="8">
        <v>0.34750404953956604</v>
      </c>
      <c r="U11" s="8">
        <v>0.44398372833898919</v>
      </c>
      <c r="V11" s="8">
        <v>0.50211309889577538</v>
      </c>
      <c r="W11" s="8">
        <v>0.86424911022186279</v>
      </c>
      <c r="X11" s="8"/>
      <c r="Y11" s="8">
        <v>0.12815301120281219</v>
      </c>
      <c r="Z11" s="8">
        <v>0.51034116744995117</v>
      </c>
      <c r="AA11" s="8">
        <v>0.50211309889577538</v>
      </c>
      <c r="AB11" s="8">
        <v>0.86424911022186279</v>
      </c>
      <c r="AC11" s="8"/>
      <c r="AD11" s="8"/>
      <c r="AE11" s="8"/>
      <c r="AF11" s="8"/>
      <c r="AG11" s="8"/>
      <c r="AH11" s="8"/>
      <c r="AI11" s="8"/>
      <c r="AJ11" s="8"/>
      <c r="AK11" s="8"/>
      <c r="AL11" s="8"/>
      <c r="AM11" s="8"/>
      <c r="AN11" s="8"/>
      <c r="AO11" s="8"/>
      <c r="AP11" s="8"/>
      <c r="AQ11" s="8"/>
      <c r="AR11" s="8"/>
      <c r="AS11" s="8"/>
      <c r="AT11" s="8"/>
      <c r="AU11" s="8"/>
      <c r="AW11" s="8"/>
      <c r="AX11" s="8"/>
      <c r="AY11" s="8"/>
      <c r="AZ11" s="8"/>
      <c r="BA11" s="8"/>
      <c r="BC11" s="8"/>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10">
        <v>0</v>
      </c>
      <c r="CS11" s="10">
        <v>0.5</v>
      </c>
    </row>
    <row r="12" spans="1:97" ht="18" customHeight="1" x14ac:dyDescent="0.3">
      <c r="A12" s="11">
        <v>1974</v>
      </c>
      <c r="B12" s="8"/>
      <c r="C12" s="8"/>
      <c r="D12" s="8">
        <v>0.49199998378753662</v>
      </c>
      <c r="E12" s="8">
        <v>0.50800001621246338</v>
      </c>
      <c r="F12" s="8"/>
      <c r="G12" s="8"/>
      <c r="H12" s="8">
        <v>0.49199998378753662</v>
      </c>
      <c r="I12" s="8">
        <v>0.44377514719963074</v>
      </c>
      <c r="J12" s="8">
        <v>0.54021060466766357</v>
      </c>
      <c r="K12" s="8">
        <v>-9.6435457468032837E-2</v>
      </c>
      <c r="L12" s="8">
        <v>0.25569703632390861</v>
      </c>
      <c r="M12" s="8">
        <v>0.13175340295757099</v>
      </c>
      <c r="N12" s="8">
        <v>0.12394363336633762</v>
      </c>
      <c r="O12" s="8">
        <v>0.47861975431442261</v>
      </c>
      <c r="P12" s="8">
        <v>0.50527119043396906</v>
      </c>
      <c r="Q12" s="8">
        <v>0.49347637106184894</v>
      </c>
      <c r="R12" s="8">
        <v>8.0515281483861667E-4</v>
      </c>
      <c r="S12" s="8">
        <v>0.51133197546005249</v>
      </c>
      <c r="T12" s="8">
        <v>0.431844562292099</v>
      </c>
      <c r="U12" s="8">
        <v>0.44398372833898919</v>
      </c>
      <c r="V12" s="8">
        <v>0.46750963965285458</v>
      </c>
      <c r="W12" s="8">
        <v>0.85493099689483643</v>
      </c>
      <c r="X12" s="8"/>
      <c r="Y12" s="8">
        <v>0.13561257719993591</v>
      </c>
      <c r="Z12" s="8">
        <v>0.51828885078430176</v>
      </c>
      <c r="AA12" s="8">
        <v>0.46750963965285458</v>
      </c>
      <c r="AB12" s="8">
        <v>0.85493099689483643</v>
      </c>
      <c r="AC12" s="8"/>
      <c r="AD12" s="8"/>
      <c r="AE12" s="8"/>
      <c r="AF12" s="8"/>
      <c r="AG12" s="8"/>
      <c r="AH12" s="8"/>
      <c r="AI12" s="8"/>
      <c r="AJ12" s="8"/>
      <c r="AK12" s="8"/>
      <c r="AL12" s="8"/>
      <c r="AM12" s="8"/>
      <c r="AN12" s="8"/>
      <c r="AO12" s="8"/>
      <c r="AP12" s="8"/>
      <c r="AQ12" s="8"/>
      <c r="AR12" s="8"/>
      <c r="AS12" s="8"/>
      <c r="AT12" s="8"/>
      <c r="AU12" s="8"/>
      <c r="AW12" s="8"/>
      <c r="AX12" s="8"/>
      <c r="AY12" s="8"/>
      <c r="AZ12" s="8"/>
      <c r="BA12" s="8"/>
      <c r="BC12" s="8"/>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10">
        <v>0</v>
      </c>
      <c r="CS12" s="10">
        <v>0.5</v>
      </c>
    </row>
    <row r="13" spans="1:97" ht="18" customHeight="1" x14ac:dyDescent="0.3">
      <c r="A13" s="11">
        <v>1978</v>
      </c>
      <c r="B13" s="8">
        <v>0.51</v>
      </c>
      <c r="C13" s="8">
        <v>0.49</v>
      </c>
      <c r="D13" s="8"/>
      <c r="E13" s="8"/>
      <c r="F13" s="8"/>
      <c r="G13" s="8"/>
      <c r="H13" s="8">
        <v>0.51</v>
      </c>
      <c r="I13" s="8">
        <v>0.47916360000000002</v>
      </c>
      <c r="J13" s="8">
        <v>0.54253410000000002</v>
      </c>
      <c r="K13" s="8">
        <v>-6.3370499999999996E-2</v>
      </c>
      <c r="L13" s="8">
        <v>0.29926204016280217</v>
      </c>
      <c r="M13" s="8">
        <v>0.13589025812604744</v>
      </c>
      <c r="N13" s="8">
        <v>0.16337178203675473</v>
      </c>
      <c r="O13" s="8">
        <v>0.49186849594116211</v>
      </c>
      <c r="P13" s="8">
        <v>0.5280148327482812</v>
      </c>
      <c r="Q13" s="8">
        <v>0.49796907084828435</v>
      </c>
      <c r="R13" s="8">
        <v>-1.3074857960086228E-2</v>
      </c>
      <c r="S13" s="8">
        <v>0.52825337648391724</v>
      </c>
      <c r="T13" s="8">
        <v>0.39485627412796021</v>
      </c>
      <c r="U13" s="8">
        <v>0.45871486985788956</v>
      </c>
      <c r="V13" s="8">
        <v>0.52024271389595944</v>
      </c>
      <c r="W13" s="8">
        <v>0.84999507665634155</v>
      </c>
      <c r="X13" s="8"/>
      <c r="Y13" s="8">
        <v>0.17159762978553772</v>
      </c>
      <c r="Z13" s="8">
        <v>0.53476405143737793</v>
      </c>
      <c r="AA13" s="8">
        <v>0.52024271389595944</v>
      </c>
      <c r="AB13" s="8">
        <v>0.84999507665634155</v>
      </c>
      <c r="AC13" s="8"/>
      <c r="AD13" s="8">
        <v>0.17334029400121823</v>
      </c>
      <c r="AE13" s="8">
        <v>0.65443158983821703</v>
      </c>
      <c r="AF13" s="8">
        <v>0.13555582550864942</v>
      </c>
      <c r="AG13" s="8">
        <v>3.6672290651915351E-2</v>
      </c>
      <c r="AH13" s="8"/>
      <c r="AI13" s="8"/>
      <c r="AJ13" s="8"/>
      <c r="AK13" s="8"/>
      <c r="AL13" s="8"/>
      <c r="AM13" s="8"/>
      <c r="AN13" s="8"/>
      <c r="AO13" s="8"/>
      <c r="AP13" s="8"/>
      <c r="AQ13" s="8"/>
      <c r="AR13" s="8"/>
      <c r="AS13" s="8"/>
      <c r="AT13" s="8"/>
      <c r="AU13" s="8"/>
      <c r="AW13" s="8"/>
      <c r="AX13" s="8"/>
      <c r="AY13" s="8"/>
      <c r="AZ13" s="8"/>
      <c r="BA13" s="8"/>
      <c r="BC13" s="8"/>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10">
        <v>0</v>
      </c>
      <c r="CS13" s="10">
        <v>0.5</v>
      </c>
    </row>
    <row r="14" spans="1:97" ht="18" customHeight="1" x14ac:dyDescent="0.3">
      <c r="A14" s="11">
        <v>1981</v>
      </c>
      <c r="B14" s="8">
        <v>0.56799999999999995</v>
      </c>
      <c r="C14" s="8">
        <v>0.43200000000000005</v>
      </c>
      <c r="D14" s="8">
        <v>0.52</v>
      </c>
      <c r="E14" s="8">
        <v>0.48</v>
      </c>
      <c r="F14" s="8"/>
      <c r="G14" s="8"/>
      <c r="H14" s="8">
        <v>0.52</v>
      </c>
      <c r="I14" s="8">
        <v>0.49</v>
      </c>
      <c r="J14" s="8">
        <v>0.56000000000000005</v>
      </c>
      <c r="K14" s="8">
        <v>-7.0000000000000062E-2</v>
      </c>
      <c r="L14" s="8">
        <v>0.22999999999999998</v>
      </c>
      <c r="M14" s="8">
        <v>0.14000000000000001</v>
      </c>
      <c r="N14" s="8">
        <v>8.9999999999999969E-2</v>
      </c>
      <c r="O14" s="8">
        <v>0.51</v>
      </c>
      <c r="P14" s="8">
        <v>0.54</v>
      </c>
      <c r="Q14" s="8">
        <v>0.5</v>
      </c>
      <c r="R14" s="8">
        <v>-1.0000000000000009E-2</v>
      </c>
      <c r="S14" s="57">
        <v>0.5</v>
      </c>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W14" s="8"/>
      <c r="AX14" s="8"/>
      <c r="AY14" s="8"/>
      <c r="AZ14" s="8"/>
      <c r="BA14" s="8"/>
      <c r="BC14" s="8"/>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10">
        <v>0</v>
      </c>
      <c r="CS14" s="10">
        <v>0.5</v>
      </c>
    </row>
    <row r="15" spans="1:97" ht="18" customHeight="1" x14ac:dyDescent="0.3">
      <c r="A15" s="11">
        <v>1986</v>
      </c>
      <c r="B15" s="8">
        <v>0.47200000286102295</v>
      </c>
      <c r="C15" s="8">
        <v>0.52799999713897705</v>
      </c>
      <c r="D15" s="8"/>
      <c r="E15" s="8"/>
      <c r="F15" s="8"/>
      <c r="G15" s="8"/>
      <c r="H15" s="8">
        <v>0.47200000286102295</v>
      </c>
      <c r="I15" s="8">
        <v>0.4829176664352417</v>
      </c>
      <c r="J15" s="8">
        <v>0.46145963668823242</v>
      </c>
      <c r="K15" s="8">
        <v>2.1458029747009277E-2</v>
      </c>
      <c r="L15" s="8">
        <v>0.14560212694159502</v>
      </c>
      <c r="M15" s="8">
        <v>0.10301206594708723</v>
      </c>
      <c r="N15" s="8">
        <v>4.2590060994507795E-2</v>
      </c>
      <c r="O15" s="8">
        <v>0.47895285487174988</v>
      </c>
      <c r="P15" s="8">
        <v>0.46988608056041858</v>
      </c>
      <c r="Q15" s="8">
        <v>0.45735579265471693</v>
      </c>
      <c r="R15" s="8">
        <v>-1.667172897664615E-2</v>
      </c>
      <c r="S15" s="8">
        <v>0.47245615720748901</v>
      </c>
      <c r="T15" s="8">
        <v>0.4406125545501709</v>
      </c>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W15" s="8"/>
      <c r="AX15" s="8"/>
      <c r="AY15" s="8"/>
      <c r="AZ15" s="8"/>
      <c r="BA15" s="8"/>
      <c r="BC15" s="8"/>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10">
        <v>0</v>
      </c>
      <c r="CS15" s="10">
        <v>0.5</v>
      </c>
    </row>
    <row r="16" spans="1:97" ht="18" customHeight="1" x14ac:dyDescent="0.3">
      <c r="A16" s="11">
        <v>1988</v>
      </c>
      <c r="B16" s="8">
        <v>0.498</v>
      </c>
      <c r="C16" s="8">
        <v>0.502</v>
      </c>
      <c r="D16" s="8">
        <v>0.54000002145767212</v>
      </c>
      <c r="E16" s="8">
        <v>0.45999997854232788</v>
      </c>
      <c r="F16" s="8"/>
      <c r="G16" s="8"/>
      <c r="H16" s="8">
        <v>0.54000002145767212</v>
      </c>
      <c r="I16" s="8">
        <v>0.54545700550079346</v>
      </c>
      <c r="J16" s="8">
        <v>0.5339159369468689</v>
      </c>
      <c r="K16" s="8">
        <v>1.1541068553924561E-2</v>
      </c>
      <c r="L16" s="8">
        <v>0.15652658664461272</v>
      </c>
      <c r="M16" s="8">
        <v>9.2303278273062395E-2</v>
      </c>
      <c r="N16" s="8">
        <v>6.4223308371550325E-2</v>
      </c>
      <c r="O16" s="8">
        <v>0.53681939840316772</v>
      </c>
      <c r="P16" s="8">
        <v>0.5529327496269506</v>
      </c>
      <c r="Q16" s="8">
        <v>0.51102843663727859</v>
      </c>
      <c r="R16" s="8">
        <v>-3.4517667825063603E-2</v>
      </c>
      <c r="S16" s="8">
        <v>0.52582246065139771</v>
      </c>
      <c r="T16" s="8">
        <v>0.49470555782318115</v>
      </c>
      <c r="U16" s="8">
        <v>0.50335793687337382</v>
      </c>
      <c r="V16" s="8">
        <v>0.56268403986662918</v>
      </c>
      <c r="W16" s="8">
        <v>0.8204304575920105</v>
      </c>
      <c r="X16" s="8">
        <v>0.75673371553421021</v>
      </c>
      <c r="Y16" s="8">
        <v>0.28471469879150391</v>
      </c>
      <c r="Z16" s="8">
        <v>0.55304074287414551</v>
      </c>
      <c r="AA16" s="8">
        <v>0.56268403986662918</v>
      </c>
      <c r="AB16" s="8">
        <v>0.8204304575920105</v>
      </c>
      <c r="AC16" s="8">
        <v>0.75673371553421021</v>
      </c>
      <c r="AD16" s="8">
        <v>0.15297652599032496</v>
      </c>
      <c r="AE16" s="8">
        <v>0.67321646431404281</v>
      </c>
      <c r="AF16" s="8">
        <v>0.12451571584494268</v>
      </c>
      <c r="AG16" s="8">
        <v>4.360030811108967E-2</v>
      </c>
      <c r="AH16" s="8">
        <v>5.6909857395998735E-3</v>
      </c>
      <c r="AI16" s="8"/>
      <c r="AJ16" s="8"/>
      <c r="AK16" s="8"/>
      <c r="AL16" s="8">
        <v>0.44599998857496709</v>
      </c>
      <c r="AM16" s="8">
        <v>0.75750895453144917</v>
      </c>
      <c r="AN16" s="8">
        <v>0.31150896595648209</v>
      </c>
      <c r="AO16" s="8">
        <v>0.7</v>
      </c>
      <c r="AP16" s="8"/>
      <c r="AQ16" s="8"/>
      <c r="AR16" s="8"/>
      <c r="AS16" s="8"/>
      <c r="AT16" s="8"/>
      <c r="AU16" s="8"/>
      <c r="AW16" s="8"/>
      <c r="AX16" s="8"/>
      <c r="AY16" s="8"/>
      <c r="AZ16" s="8"/>
      <c r="BA16" s="8"/>
      <c r="BC16" s="8"/>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10">
        <v>0</v>
      </c>
      <c r="CS16" s="10">
        <v>0.5</v>
      </c>
    </row>
    <row r="17" spans="1:97" ht="18" customHeight="1" x14ac:dyDescent="0.3">
      <c r="A17" s="11">
        <v>1993</v>
      </c>
      <c r="B17" s="8">
        <v>0.42704889178276062</v>
      </c>
      <c r="C17" s="8">
        <v>0.57295110821723938</v>
      </c>
      <c r="D17" s="8"/>
      <c r="E17" s="8"/>
      <c r="F17" s="8"/>
      <c r="G17" s="8"/>
      <c r="H17" s="8">
        <v>0.42704889178276062</v>
      </c>
      <c r="I17" s="8">
        <v>0.42318698763847351</v>
      </c>
      <c r="J17" s="8">
        <v>0.43088912963867188</v>
      </c>
      <c r="K17" s="8">
        <v>-7.7021420001983643E-3</v>
      </c>
      <c r="L17" s="8">
        <v>9.5157112106837471E-2</v>
      </c>
      <c r="M17" s="8">
        <v>2.9106286899148515E-2</v>
      </c>
      <c r="N17" s="8">
        <v>6.6050825207688957E-2</v>
      </c>
      <c r="O17" s="8">
        <v>0.41974303126335144</v>
      </c>
      <c r="P17" s="8">
        <v>0.41539330405363428</v>
      </c>
      <c r="Q17" s="8">
        <v>0.46746021459819237</v>
      </c>
      <c r="R17" s="8">
        <v>5.0383728387124405E-2</v>
      </c>
      <c r="S17" s="8">
        <v>0.43564584851264954</v>
      </c>
      <c r="T17" s="8">
        <v>0.49653869867324829</v>
      </c>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W17" s="8"/>
      <c r="AX17" s="8"/>
      <c r="AY17" s="8"/>
      <c r="AZ17" s="8"/>
      <c r="BA17" s="8"/>
      <c r="BC17" s="8"/>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10">
        <v>0</v>
      </c>
      <c r="CS17" s="10">
        <v>0.5</v>
      </c>
    </row>
    <row r="18" spans="1:97" ht="18" customHeight="1" x14ac:dyDescent="0.3">
      <c r="A18" s="11">
        <v>1995</v>
      </c>
      <c r="B18" s="8"/>
      <c r="C18" s="8"/>
      <c r="D18" s="8">
        <v>0.47257512807846069</v>
      </c>
      <c r="E18" s="8">
        <v>0.52742487192153931</v>
      </c>
      <c r="F18" s="8"/>
      <c r="G18" s="8"/>
      <c r="H18" s="24">
        <v>0.46175147593021393</v>
      </c>
      <c r="I18" s="24">
        <v>0.44705455750226974</v>
      </c>
      <c r="J18" s="24">
        <v>0.47782529890537262</v>
      </c>
      <c r="K18" s="24">
        <v>-3.0770741403102875E-2</v>
      </c>
      <c r="L18" s="8">
        <v>0.10615043446809619</v>
      </c>
      <c r="M18" s="8">
        <v>1.641115957690395E-2</v>
      </c>
      <c r="N18" s="8">
        <v>8.9739274891192239E-2</v>
      </c>
      <c r="O18" s="8">
        <v>0.44475610554218292</v>
      </c>
      <c r="P18" s="8">
        <v>0.48147356432635036</v>
      </c>
      <c r="Q18" s="8">
        <v>0.48957948689923264</v>
      </c>
      <c r="R18" s="8">
        <v>2.3673499917834517E-2</v>
      </c>
      <c r="S18" s="8">
        <v>0.46413028240203857</v>
      </c>
      <c r="T18" s="8">
        <v>0.52337133884429932</v>
      </c>
      <c r="U18" s="8">
        <v>0.40906162571974619</v>
      </c>
      <c r="V18" s="8">
        <v>0.49907430730648344</v>
      </c>
      <c r="W18" s="8">
        <v>0.72529006004333496</v>
      </c>
      <c r="X18" s="8">
        <v>0.83609509468078613</v>
      </c>
      <c r="Y18" s="8">
        <v>0.18739724159240723</v>
      </c>
      <c r="Z18" s="8">
        <v>0.45215028524398804</v>
      </c>
      <c r="AA18" s="8">
        <v>0.49907430730648344</v>
      </c>
      <c r="AB18" s="8">
        <v>0.72529006004333496</v>
      </c>
      <c r="AC18" s="8">
        <v>0.83609509468078613</v>
      </c>
      <c r="AD18" s="8">
        <v>0.12274479818290307</v>
      </c>
      <c r="AE18" s="8">
        <v>0.63144573060436782</v>
      </c>
      <c r="AF18" s="8">
        <v>0.19729137927963128</v>
      </c>
      <c r="AG18" s="8">
        <v>4.0988252847977628E-2</v>
      </c>
      <c r="AH18" s="8">
        <v>7.529839085120206E-3</v>
      </c>
      <c r="AI18" s="8"/>
      <c r="AJ18" s="8"/>
      <c r="AK18" s="8"/>
      <c r="AL18" s="8">
        <v>0.38550671573636952</v>
      </c>
      <c r="AM18" s="8">
        <v>0.72880189083450686</v>
      </c>
      <c r="AN18" s="8">
        <v>0.34329517509813734</v>
      </c>
      <c r="AO18" s="8">
        <v>0.76</v>
      </c>
      <c r="AP18" s="8"/>
      <c r="AQ18" s="8"/>
      <c r="AR18" s="8"/>
      <c r="AS18" s="8"/>
      <c r="AT18" s="8"/>
      <c r="AU18" s="8"/>
      <c r="AW18" s="8"/>
      <c r="AX18" s="8"/>
      <c r="AY18" s="8"/>
      <c r="AZ18" s="8"/>
      <c r="BA18" s="8"/>
      <c r="BC18" s="8"/>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10">
        <v>0</v>
      </c>
      <c r="CS18" s="10">
        <v>0.5</v>
      </c>
    </row>
    <row r="19" spans="1:97" ht="18" customHeight="1" x14ac:dyDescent="0.3">
      <c r="A19" s="11">
        <v>1997</v>
      </c>
      <c r="B19" s="8">
        <v>0.47736778855323792</v>
      </c>
      <c r="C19" s="8">
        <v>0.52263221144676208</v>
      </c>
      <c r="D19" s="8"/>
      <c r="E19" s="8"/>
      <c r="F19" s="8"/>
      <c r="G19" s="8"/>
      <c r="H19" s="8">
        <v>0.47736778855323792</v>
      </c>
      <c r="I19" s="8">
        <v>0.47389706969261169</v>
      </c>
      <c r="J19" s="8">
        <v>0.48105981945991516</v>
      </c>
      <c r="K19" s="8">
        <v>-7.1627497673034668E-3</v>
      </c>
      <c r="L19" s="8">
        <v>0.15668960341088622</v>
      </c>
      <c r="M19" s="8">
        <v>3.3940591501765038E-2</v>
      </c>
      <c r="N19" s="8">
        <v>0.12274901190912119</v>
      </c>
      <c r="O19" s="8">
        <v>0.45239844918251038</v>
      </c>
      <c r="P19" s="8">
        <v>0.49479390434964382</v>
      </c>
      <c r="Q19" s="8">
        <v>0.49396097422199203</v>
      </c>
      <c r="R19" s="8">
        <v>1.9250571046965037E-2</v>
      </c>
      <c r="S19" s="8">
        <v>0.50014394521713257</v>
      </c>
      <c r="T19" s="8">
        <v>0.48849004507064819</v>
      </c>
      <c r="U19" s="8">
        <v>0.41835287075576011</v>
      </c>
      <c r="V19" s="8">
        <v>0.5098822869535734</v>
      </c>
      <c r="W19" s="8">
        <v>0.68969380855560303</v>
      </c>
      <c r="X19" s="8">
        <v>0.91900283098220825</v>
      </c>
      <c r="Y19" s="8">
        <v>0.23926009237766266</v>
      </c>
      <c r="Z19" s="8">
        <v>0.45214799046516418</v>
      </c>
      <c r="AA19" s="8">
        <v>0.5098822869535734</v>
      </c>
      <c r="AB19" s="8">
        <v>0.68969380855560303</v>
      </c>
      <c r="AC19" s="8">
        <v>0.91900283098220825</v>
      </c>
      <c r="AD19" s="8">
        <v>0.11714285798990476</v>
      </c>
      <c r="AE19" s="8">
        <v>0.62078312149683124</v>
      </c>
      <c r="AF19" s="8">
        <v>0.22009186781395063</v>
      </c>
      <c r="AG19" s="8">
        <v>3.5393429238948171E-2</v>
      </c>
      <c r="AH19" s="8">
        <v>6.5887234603652081E-3</v>
      </c>
      <c r="AI19" s="8"/>
      <c r="AJ19" s="8"/>
      <c r="AK19" s="8"/>
      <c r="AL19" s="8">
        <v>0.36033013445368822</v>
      </c>
      <c r="AM19" s="8">
        <v>0.688645922671559</v>
      </c>
      <c r="AN19" s="8">
        <v>0.32831578821787077</v>
      </c>
      <c r="AO19" s="8">
        <v>0.64</v>
      </c>
      <c r="AP19" s="8"/>
      <c r="AQ19" s="8"/>
      <c r="AR19" s="8"/>
      <c r="AS19" s="8"/>
      <c r="AT19" s="8"/>
      <c r="AU19" s="8"/>
      <c r="AW19" s="8"/>
      <c r="AX19" s="8"/>
      <c r="AY19" s="8"/>
      <c r="AZ19" s="8"/>
      <c r="BA19" s="8"/>
      <c r="BC19" s="8"/>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10">
        <v>0</v>
      </c>
      <c r="CS19" s="10">
        <v>0.5</v>
      </c>
    </row>
    <row r="20" spans="1:97" ht="18" customHeight="1" x14ac:dyDescent="0.3">
      <c r="A20" s="11">
        <v>2002</v>
      </c>
      <c r="B20" s="8">
        <v>0.41399999999999998</v>
      </c>
      <c r="C20" s="8">
        <v>0.58600000000000008</v>
      </c>
      <c r="D20" s="8"/>
      <c r="E20" s="8"/>
      <c r="F20" s="8">
        <v>0.44583088159561157</v>
      </c>
      <c r="G20" s="8">
        <v>0.55416911840438843</v>
      </c>
      <c r="H20" s="8">
        <v>0.44583088159561157</v>
      </c>
      <c r="I20" s="8">
        <v>0.44485637545585632</v>
      </c>
      <c r="J20" s="8">
        <v>0.44685882329940796</v>
      </c>
      <c r="K20" s="8">
        <v>-2.0024478435516357E-3</v>
      </c>
      <c r="L20" s="8">
        <v>0.18326555012084877</v>
      </c>
      <c r="M20" s="8">
        <v>7.7831093089117953E-2</v>
      </c>
      <c r="N20" s="8">
        <v>0.10543445703173082</v>
      </c>
      <c r="O20" s="8">
        <v>0.3839411735534668</v>
      </c>
      <c r="P20" s="8">
        <v>0.43088468997622886</v>
      </c>
      <c r="Q20" s="8">
        <v>0.51565243152535822</v>
      </c>
      <c r="R20" s="8">
        <v>9.8215809674401244E-2</v>
      </c>
      <c r="S20" s="8">
        <v>0.49986359477043152</v>
      </c>
      <c r="T20" s="8">
        <v>0.52884304523468018</v>
      </c>
      <c r="U20" s="8">
        <v>0.37230286909395494</v>
      </c>
      <c r="V20" s="8">
        <v>0.41859719515354538</v>
      </c>
      <c r="W20" s="8">
        <v>0.64255380630493164</v>
      </c>
      <c r="X20" s="8">
        <v>0.80830526351928711</v>
      </c>
      <c r="Y20" s="8">
        <v>0.25636976957321167</v>
      </c>
      <c r="Z20" s="8">
        <v>0.39337295293807983</v>
      </c>
      <c r="AA20" s="8">
        <v>0.41859719515354538</v>
      </c>
      <c r="AB20" s="8">
        <v>0.64255380630493164</v>
      </c>
      <c r="AC20" s="8">
        <v>0.80830526351928711</v>
      </c>
      <c r="AD20" s="8">
        <v>0.10653765896989097</v>
      </c>
      <c r="AE20" s="8">
        <v>0.58619800051281512</v>
      </c>
      <c r="AF20" s="8">
        <v>0.2526421446584286</v>
      </c>
      <c r="AG20" s="8">
        <v>3.981642084527437E-2</v>
      </c>
      <c r="AH20" s="8">
        <v>1.4805775013590925E-2</v>
      </c>
      <c r="AI20" s="8"/>
      <c r="AJ20" s="8"/>
      <c r="AK20" s="8"/>
      <c r="AL20" s="8">
        <v>0.29310273641304602</v>
      </c>
      <c r="AM20" s="8">
        <v>0.67422985292323911</v>
      </c>
      <c r="AN20" s="8">
        <v>0.3811271165101931</v>
      </c>
      <c r="AO20" s="8">
        <v>0.61</v>
      </c>
      <c r="AP20" s="8"/>
      <c r="AQ20" s="8"/>
      <c r="AR20" s="8"/>
      <c r="AS20" s="8"/>
      <c r="AT20" s="8"/>
      <c r="AU20" s="8"/>
      <c r="AW20" s="8"/>
      <c r="AX20" s="8"/>
      <c r="AY20" s="8"/>
      <c r="AZ20" s="8"/>
      <c r="BA20" s="8"/>
      <c r="BC20" s="8"/>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10">
        <v>0</v>
      </c>
      <c r="CS20" s="10">
        <v>0.5</v>
      </c>
    </row>
    <row r="21" spans="1:97" ht="18" customHeight="1" x14ac:dyDescent="0.3">
      <c r="A21" s="11">
        <v>2007</v>
      </c>
      <c r="B21" s="8">
        <v>0.42299999999999999</v>
      </c>
      <c r="C21" s="8">
        <v>0.57699999999999996</v>
      </c>
      <c r="D21" s="8">
        <v>0.46935823559761047</v>
      </c>
      <c r="E21" s="8">
        <v>0.53064176440238953</v>
      </c>
      <c r="F21" s="8"/>
      <c r="G21" s="8"/>
      <c r="H21" s="8">
        <v>0.46935823559761047</v>
      </c>
      <c r="I21" s="8">
        <v>0.46519356966018677</v>
      </c>
      <c r="J21" s="8">
        <v>0.47391039133071899</v>
      </c>
      <c r="K21" s="8">
        <v>-8.7168216705322266E-3</v>
      </c>
      <c r="L21" s="8">
        <v>0.22020546263846652</v>
      </c>
      <c r="M21" s="8">
        <v>6.8528468607895798E-2</v>
      </c>
      <c r="N21" s="8">
        <v>0.15167699403057072</v>
      </c>
      <c r="O21" s="8">
        <v>0.39146226644515991</v>
      </c>
      <c r="P21" s="8">
        <v>0.48819399153632759</v>
      </c>
      <c r="Q21" s="8">
        <v>0.55780470687486516</v>
      </c>
      <c r="R21" s="8">
        <v>0.10883693272687311</v>
      </c>
      <c r="S21" s="8">
        <v>0.55540800094604492</v>
      </c>
      <c r="T21" s="8">
        <v>0.5600467324256897</v>
      </c>
      <c r="U21" s="8">
        <v>0.36364508019092029</v>
      </c>
      <c r="V21" s="8">
        <v>0.48254899136647039</v>
      </c>
      <c r="W21" s="8">
        <v>0.66008228063583374</v>
      </c>
      <c r="X21" s="8">
        <v>0.94495058059692383</v>
      </c>
      <c r="Y21" s="8">
        <v>0.22855153679847717</v>
      </c>
      <c r="Z21" s="8">
        <v>0.38245132565498352</v>
      </c>
      <c r="AA21" s="8">
        <v>0.48254899136647039</v>
      </c>
      <c r="AB21" s="8">
        <v>0.66008228063583374</v>
      </c>
      <c r="AC21" s="8">
        <v>0.94495058059692383</v>
      </c>
      <c r="AD21" s="8">
        <v>7.8083816157034414E-2</v>
      </c>
      <c r="AE21" s="8">
        <v>0.56091043937585527</v>
      </c>
      <c r="AF21" s="8">
        <v>0.2990126314798533</v>
      </c>
      <c r="AG21" s="8">
        <v>3.4555751847450904E-2</v>
      </c>
      <c r="AH21" s="8">
        <v>2.7437361139806112E-2</v>
      </c>
      <c r="AI21" s="8">
        <v>0.44676846265792847</v>
      </c>
      <c r="AJ21" s="8">
        <v>0.48725429177284241</v>
      </c>
      <c r="AK21" s="8">
        <v>0.71457338333129883</v>
      </c>
      <c r="AL21" s="8">
        <v>0.29492398071226927</v>
      </c>
      <c r="AM21" s="8">
        <v>0.63270807891017344</v>
      </c>
      <c r="AN21" s="8">
        <v>0.33778409819790417</v>
      </c>
      <c r="AO21" s="8">
        <v>0.49</v>
      </c>
      <c r="AP21" s="8">
        <v>0.48937728023788574</v>
      </c>
      <c r="AQ21" s="8">
        <v>0.41598260962404848</v>
      </c>
      <c r="AR21" s="8">
        <v>0.33071861991802354</v>
      </c>
      <c r="AS21" s="8"/>
      <c r="AT21" s="8"/>
      <c r="AU21" s="8"/>
      <c r="AW21" s="8"/>
      <c r="AX21" s="8"/>
      <c r="AY21" s="8"/>
      <c r="AZ21" s="8"/>
      <c r="BA21" s="8"/>
      <c r="BC21" s="8"/>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10">
        <v>0</v>
      </c>
      <c r="CS21" s="10">
        <v>0.5</v>
      </c>
    </row>
    <row r="22" spans="1:97" ht="18" customHeight="1" x14ac:dyDescent="0.3">
      <c r="A22" s="11">
        <v>2012</v>
      </c>
      <c r="B22" s="8">
        <v>0.49299999999999999</v>
      </c>
      <c r="C22" s="8">
        <v>0.50700000000000001</v>
      </c>
      <c r="D22" s="8">
        <v>0.51633661985397339</v>
      </c>
      <c r="E22" s="8">
        <v>0.48366338014602661</v>
      </c>
      <c r="F22" s="8"/>
      <c r="G22" s="8"/>
      <c r="H22" s="8">
        <v>0.51633661985397339</v>
      </c>
      <c r="I22" s="8">
        <v>0.52311861515045166</v>
      </c>
      <c r="J22" s="8">
        <v>0.50844615697860718</v>
      </c>
      <c r="K22" s="8">
        <v>1.4672458171844482E-2</v>
      </c>
      <c r="L22" s="8">
        <v>9.6417113423432454E-2</v>
      </c>
      <c r="M22" s="8">
        <v>1.1120516726006779E-2</v>
      </c>
      <c r="N22" s="8">
        <v>8.5296596697425675E-2</v>
      </c>
      <c r="O22" s="8">
        <v>0.46591855585575104</v>
      </c>
      <c r="P22" s="8">
        <v>0.4960988315114303</v>
      </c>
      <c r="Q22" s="8">
        <v>0.56618878030107123</v>
      </c>
      <c r="R22" s="8">
        <v>7.5870646480507675E-2</v>
      </c>
      <c r="S22" s="8">
        <v>0.53070785105228424</v>
      </c>
      <c r="T22" s="8">
        <v>0.59128746390342712</v>
      </c>
      <c r="U22" s="8">
        <v>0.41429192042495966</v>
      </c>
      <c r="V22" s="8">
        <v>0.52279592632719629</v>
      </c>
      <c r="W22" s="8">
        <v>0.64008480310440063</v>
      </c>
      <c r="X22" s="8">
        <v>0.91365647315979004</v>
      </c>
      <c r="Y22" s="8">
        <v>0.38280946016311646</v>
      </c>
      <c r="Z22" s="8">
        <v>0.41842192411422729</v>
      </c>
      <c r="AA22" s="8">
        <v>0.52279592632719629</v>
      </c>
      <c r="AB22" s="8">
        <v>0.64008480310440063</v>
      </c>
      <c r="AC22" s="8">
        <v>0.91365647315979004</v>
      </c>
      <c r="AD22" s="8">
        <v>6.4711332110232056E-2</v>
      </c>
      <c r="AE22" s="8">
        <v>0.49328574377438045</v>
      </c>
      <c r="AF22" s="8">
        <v>0.34647405034614803</v>
      </c>
      <c r="AG22" s="8">
        <v>4.8909555495545778E-2</v>
      </c>
      <c r="AH22" s="8">
        <v>4.6619318273693686E-2</v>
      </c>
      <c r="AI22" s="8">
        <v>0.49437642097473145</v>
      </c>
      <c r="AJ22" s="8">
        <v>0.48999056220054626</v>
      </c>
      <c r="AK22" s="8">
        <v>0.76777839660644531</v>
      </c>
      <c r="AL22" s="8">
        <v>0.30550438983371714</v>
      </c>
      <c r="AM22" s="8">
        <v>0.70890752299422066</v>
      </c>
      <c r="AN22" s="8">
        <v>0.40340313316050352</v>
      </c>
      <c r="AO22" s="8">
        <v>0.5</v>
      </c>
      <c r="AP22" s="8">
        <v>0.4151543116134937</v>
      </c>
      <c r="AQ22" s="8">
        <v>0.38494387847892403</v>
      </c>
      <c r="AR22" s="8">
        <v>0.25502412755826248</v>
      </c>
      <c r="AS22" s="8"/>
      <c r="AT22" s="8"/>
      <c r="AU22" s="8"/>
      <c r="AW22" s="8"/>
      <c r="AX22" s="8"/>
      <c r="AY22" s="8"/>
      <c r="AZ22" s="8"/>
      <c r="BA22" s="8"/>
      <c r="BC22" s="8"/>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10">
        <v>0</v>
      </c>
      <c r="CS22" s="10">
        <v>0.5</v>
      </c>
    </row>
    <row r="23" spans="1:97" ht="18" customHeight="1" x14ac:dyDescent="0.3">
      <c r="A23" s="11">
        <v>2017</v>
      </c>
      <c r="B23" s="8">
        <v>0.46</v>
      </c>
      <c r="C23" s="8">
        <v>0.54</v>
      </c>
      <c r="D23" s="8"/>
      <c r="E23" s="8"/>
      <c r="F23" s="8"/>
      <c r="G23" s="8"/>
      <c r="H23" s="8">
        <v>0.51</v>
      </c>
      <c r="I23" s="8">
        <v>0.52</v>
      </c>
      <c r="J23" s="8">
        <v>0.5</v>
      </c>
      <c r="K23" s="8">
        <v>2.0000000000000018E-2</v>
      </c>
      <c r="L23" s="8"/>
      <c r="M23" s="8"/>
      <c r="N23" s="8"/>
      <c r="O23" s="8">
        <v>0.42000000000000004</v>
      </c>
      <c r="P23" s="8">
        <v>0.54</v>
      </c>
      <c r="Q23" s="8">
        <v>0.6100000000000001</v>
      </c>
      <c r="R23" s="8">
        <v>9.6388927400208879E-2</v>
      </c>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W23" s="8"/>
      <c r="AX23" s="8"/>
      <c r="AY23" s="8"/>
      <c r="AZ23" s="8"/>
      <c r="BA23" s="8"/>
      <c r="BC23" s="8"/>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10">
        <v>0</v>
      </c>
      <c r="CS23" s="10">
        <v>0.5</v>
      </c>
    </row>
    <row r="24" spans="1:97" ht="15.6" x14ac:dyDescent="0.3">
      <c r="A24" s="11" t="s">
        <v>246</v>
      </c>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v>0.49437642097473145</v>
      </c>
      <c r="AJ24" s="8">
        <v>0.48999056220054626</v>
      </c>
      <c r="AK24" s="8">
        <v>0.76777839660644531</v>
      </c>
      <c r="AL24" s="8"/>
      <c r="AM24" s="8"/>
      <c r="AN24" s="8"/>
      <c r="AO24" s="8"/>
      <c r="AP24" s="8"/>
      <c r="AQ24" s="8"/>
      <c r="AR24" s="8"/>
      <c r="AS24" s="8"/>
      <c r="AT24" s="8"/>
      <c r="AU24" s="8"/>
      <c r="AW24" s="8"/>
      <c r="AX24" s="8"/>
      <c r="AY24" s="8"/>
      <c r="AZ24" s="8"/>
      <c r="BA24" s="8"/>
      <c r="BC24" s="8"/>
      <c r="BF24" s="9"/>
      <c r="BG24" s="9"/>
      <c r="BH24" s="9"/>
      <c r="BI24" s="9"/>
      <c r="BJ24" s="9"/>
      <c r="BK24" s="9"/>
    </row>
    <row r="25" spans="1:97" ht="15.6" x14ac:dyDescent="0.3">
      <c r="A25" s="11" t="s">
        <v>245</v>
      </c>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v>0.37</v>
      </c>
      <c r="AJ25" s="8">
        <v>0.64</v>
      </c>
      <c r="AK25" s="8">
        <v>0.89</v>
      </c>
      <c r="AL25" s="15"/>
      <c r="AM25" s="8"/>
      <c r="AN25" s="8"/>
      <c r="AO25" s="8"/>
      <c r="AP25" s="8"/>
      <c r="AQ25" s="8"/>
      <c r="AR25" s="8"/>
      <c r="AS25" s="8"/>
      <c r="AT25" s="8"/>
      <c r="AU25" s="8"/>
      <c r="AW25" s="8"/>
      <c r="AX25" s="8"/>
      <c r="AY25" s="8"/>
      <c r="AZ25" s="8"/>
      <c r="BA25" s="8"/>
      <c r="BC25" s="8"/>
      <c r="BF25" s="9"/>
      <c r="BG25" s="9"/>
      <c r="BH25" s="9"/>
      <c r="BI25" s="9"/>
      <c r="BJ25" s="9"/>
      <c r="BK25" s="9"/>
    </row>
    <row r="26" spans="1:97" ht="15" thickBot="1" x14ac:dyDescent="0.35"/>
    <row r="27" spans="1:97" ht="15" thickTop="1" x14ac:dyDescent="0.3">
      <c r="A27" s="93" t="s">
        <v>244</v>
      </c>
      <c r="B27" s="132"/>
      <c r="C27" s="132"/>
      <c r="D27" s="132"/>
      <c r="E27" s="132"/>
      <c r="F27" s="132"/>
      <c r="G27" s="132"/>
      <c r="H27" s="132"/>
      <c r="I27" s="132"/>
      <c r="J27" s="132"/>
      <c r="K27" s="132"/>
      <c r="L27" s="132"/>
      <c r="M27" s="132"/>
      <c r="N27" s="132"/>
      <c r="O27" s="133"/>
    </row>
    <row r="28" spans="1:97" x14ac:dyDescent="0.3">
      <c r="A28" s="117"/>
      <c r="B28" s="118"/>
      <c r="C28" s="118"/>
      <c r="D28" s="118"/>
      <c r="E28" s="118"/>
      <c r="F28" s="118"/>
      <c r="G28" s="118"/>
      <c r="H28" s="118"/>
      <c r="I28" s="118"/>
      <c r="J28" s="118"/>
      <c r="K28" s="118"/>
      <c r="L28" s="118"/>
      <c r="M28" s="118"/>
      <c r="N28" s="118"/>
      <c r="O28" s="134"/>
    </row>
    <row r="29" spans="1:97" ht="15" thickBot="1" x14ac:dyDescent="0.35">
      <c r="A29" s="119"/>
      <c r="B29" s="120"/>
      <c r="C29" s="120"/>
      <c r="D29" s="120"/>
      <c r="E29" s="120"/>
      <c r="F29" s="120"/>
      <c r="G29" s="120"/>
      <c r="H29" s="120"/>
      <c r="I29" s="120"/>
      <c r="J29" s="120"/>
      <c r="K29" s="120"/>
      <c r="L29" s="120"/>
      <c r="M29" s="120"/>
      <c r="N29" s="120"/>
      <c r="O29" s="135"/>
    </row>
    <row r="30" spans="1:97" ht="15" thickTop="1" x14ac:dyDescent="0.3"/>
    <row r="31" spans="1:97" ht="16.2" thickBot="1" x14ac:dyDescent="0.35">
      <c r="B31" s="39" t="s">
        <v>243</v>
      </c>
    </row>
    <row r="32" spans="1:97" ht="45.6" thickTop="1" x14ac:dyDescent="0.3">
      <c r="B32" s="5" t="s">
        <v>242</v>
      </c>
      <c r="C32" s="5" t="s">
        <v>241</v>
      </c>
      <c r="D32" s="5" t="s">
        <v>240</v>
      </c>
      <c r="E32" s="5" t="s">
        <v>239</v>
      </c>
      <c r="F32" s="5" t="s">
        <v>238</v>
      </c>
    </row>
    <row r="33" spans="1:6" ht="15.6" x14ac:dyDescent="0.3">
      <c r="A33" s="11">
        <v>1967</v>
      </c>
      <c r="B33" s="10">
        <f>AD10</f>
        <v>0.25452576117194092</v>
      </c>
      <c r="C33" s="10">
        <f>AE10</f>
        <v>0.65623420582530867</v>
      </c>
      <c r="D33" s="10">
        <f>AF10</f>
        <v>6.1668808374905362E-2</v>
      </c>
      <c r="E33" s="10">
        <f>AG10</f>
        <v>2.7571224627845045E-2</v>
      </c>
      <c r="F33" s="10">
        <f>AH10</f>
        <v>0</v>
      </c>
    </row>
    <row r="34" spans="1:6" ht="15.6" x14ac:dyDescent="0.3">
      <c r="A34" s="11">
        <v>1973</v>
      </c>
      <c r="B34" s="10">
        <f>AD13</f>
        <v>0.17334029400121823</v>
      </c>
      <c r="C34" s="10">
        <f>AE13</f>
        <v>0.65443158983821703</v>
      </c>
      <c r="D34" s="10">
        <f>AF13</f>
        <v>0.13555582550864942</v>
      </c>
      <c r="E34" s="10">
        <f>AG13</f>
        <v>3.6672290651915351E-2</v>
      </c>
      <c r="F34" s="10">
        <f>AH13</f>
        <v>0</v>
      </c>
    </row>
    <row r="35" spans="1:6" ht="15.6" x14ac:dyDescent="0.3">
      <c r="A35" s="11">
        <v>1978</v>
      </c>
      <c r="B35" s="10">
        <f>AD16</f>
        <v>0.15297652599032496</v>
      </c>
      <c r="C35" s="10">
        <f>AE16</f>
        <v>0.67321646431404281</v>
      </c>
      <c r="D35" s="10">
        <f>AF16</f>
        <v>0.12451571584494268</v>
      </c>
      <c r="E35" s="10">
        <f>AG16</f>
        <v>4.360030811108967E-2</v>
      </c>
      <c r="F35" s="10">
        <f>AH16</f>
        <v>5.6909857395998735E-3</v>
      </c>
    </row>
    <row r="36" spans="1:6" ht="15.6" x14ac:dyDescent="0.3">
      <c r="A36" s="11">
        <v>1988</v>
      </c>
      <c r="B36" s="10">
        <f>AD16</f>
        <v>0.15297652599032496</v>
      </c>
      <c r="C36" s="10">
        <f>AE16</f>
        <v>0.67321646431404281</v>
      </c>
      <c r="D36" s="10">
        <f>AF16</f>
        <v>0.12451571584494268</v>
      </c>
      <c r="E36" s="10">
        <f>AG16</f>
        <v>4.360030811108967E-2</v>
      </c>
      <c r="F36" s="10">
        <f>AH16</f>
        <v>5.6909857395998735E-3</v>
      </c>
    </row>
    <row r="37" spans="1:6" ht="15.6" x14ac:dyDescent="0.3">
      <c r="A37" s="11">
        <v>1995</v>
      </c>
      <c r="B37" s="10">
        <f>AD18</f>
        <v>0.12274479818290307</v>
      </c>
      <c r="C37" s="10">
        <f>AE18</f>
        <v>0.63144573060436782</v>
      </c>
      <c r="D37" s="10">
        <f>AF18</f>
        <v>0.19729137927963128</v>
      </c>
      <c r="E37" s="10">
        <f>AG18</f>
        <v>4.0988252847977628E-2</v>
      </c>
      <c r="F37" s="10">
        <f>AH18</f>
        <v>7.529839085120206E-3</v>
      </c>
    </row>
    <row r="38" spans="1:6" ht="15.6" x14ac:dyDescent="0.3">
      <c r="A38" s="11">
        <v>2002</v>
      </c>
      <c r="B38" s="10">
        <f t="shared" ref="B38:F40" si="0">AD20</f>
        <v>0.10653765896989097</v>
      </c>
      <c r="C38" s="10">
        <f t="shared" si="0"/>
        <v>0.58619800051281512</v>
      </c>
      <c r="D38" s="10">
        <f t="shared" si="0"/>
        <v>0.2526421446584286</v>
      </c>
      <c r="E38" s="10">
        <f t="shared" si="0"/>
        <v>3.981642084527437E-2</v>
      </c>
      <c r="F38" s="10">
        <f t="shared" si="0"/>
        <v>1.4805775013590925E-2</v>
      </c>
    </row>
    <row r="39" spans="1:6" ht="15.6" x14ac:dyDescent="0.3">
      <c r="A39" s="11">
        <v>2007</v>
      </c>
      <c r="B39" s="10">
        <f t="shared" si="0"/>
        <v>7.8083816157034414E-2</v>
      </c>
      <c r="C39" s="10">
        <f t="shared" si="0"/>
        <v>0.56091043937585527</v>
      </c>
      <c r="D39" s="10">
        <f t="shared" si="0"/>
        <v>0.2990126314798533</v>
      </c>
      <c r="E39" s="10">
        <f t="shared" si="0"/>
        <v>3.4555751847450904E-2</v>
      </c>
      <c r="F39" s="10">
        <f t="shared" si="0"/>
        <v>2.7437361139806112E-2</v>
      </c>
    </row>
    <row r="40" spans="1:6" ht="15.6" x14ac:dyDescent="0.3">
      <c r="A40" s="11">
        <v>2012</v>
      </c>
      <c r="B40" s="10">
        <f t="shared" si="0"/>
        <v>6.4711332110232056E-2</v>
      </c>
      <c r="C40" s="10">
        <f t="shared" si="0"/>
        <v>0.49328574377438045</v>
      </c>
      <c r="D40" s="10">
        <f t="shared" si="0"/>
        <v>0.34647405034614803</v>
      </c>
      <c r="E40" s="10">
        <f t="shared" si="0"/>
        <v>4.8909555495545778E-2</v>
      </c>
      <c r="F40" s="10">
        <f t="shared" si="0"/>
        <v>4.6619318273693686E-2</v>
      </c>
    </row>
    <row r="41" spans="1:6" ht="15.6" x14ac:dyDescent="0.3">
      <c r="A41" s="56"/>
    </row>
    <row r="42" spans="1:6" ht="15.6" x14ac:dyDescent="0.3">
      <c r="A42" s="11"/>
    </row>
  </sheetData>
  <mergeCells count="11">
    <mergeCell ref="AL4:AM4"/>
    <mergeCell ref="A27:O29"/>
    <mergeCell ref="A2:BD2"/>
    <mergeCell ref="A4:A5"/>
    <mergeCell ref="B4:C4"/>
    <mergeCell ref="D4:E4"/>
    <mergeCell ref="F4:G4"/>
    <mergeCell ref="I4:K4"/>
    <mergeCell ref="L4:N4"/>
    <mergeCell ref="O4:T4"/>
    <mergeCell ref="U4:AC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U78"/>
  <sheetViews>
    <sheetView workbookViewId="0">
      <pane xSplit="1" ySplit="5" topLeftCell="BS6" activePane="bottomRight" state="frozen"/>
      <selection pane="topRight"/>
      <selection pane="bottomLeft"/>
      <selection pane="bottomRight"/>
    </sheetView>
  </sheetViews>
  <sheetFormatPr baseColWidth="10" defaultRowHeight="14.4" x14ac:dyDescent="0.3"/>
  <cols>
    <col min="1" max="14" width="10.77734375" customWidth="1"/>
    <col min="47" max="47" width="11.21875" customWidth="1"/>
  </cols>
  <sheetData>
    <row r="1" spans="1:125" ht="18" customHeight="1" thickBot="1" x14ac:dyDescent="0.35">
      <c r="A1" s="87" t="s">
        <v>364</v>
      </c>
      <c r="B1" s="3"/>
      <c r="C1" s="3"/>
      <c r="D1" s="3"/>
      <c r="E1" s="3"/>
      <c r="F1" s="3"/>
      <c r="G1" s="3"/>
      <c r="H1" s="3"/>
      <c r="I1" s="3"/>
      <c r="J1" s="3"/>
      <c r="K1" s="3"/>
      <c r="L1" s="3"/>
      <c r="M1" s="3"/>
      <c r="N1" s="3"/>
    </row>
    <row r="2" spans="1:125" ht="40.049999999999997" customHeight="1" thickTop="1" thickBot="1" x14ac:dyDescent="0.35">
      <c r="A2" s="127" t="s">
        <v>319</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23"/>
      <c r="AM2" s="23"/>
      <c r="AN2" s="23"/>
      <c r="AO2" s="23"/>
      <c r="AP2" s="23"/>
      <c r="AQ2" s="23"/>
      <c r="AR2" s="23"/>
      <c r="AS2" s="23"/>
      <c r="AT2" s="23"/>
      <c r="AU2" s="23"/>
      <c r="AV2" s="23"/>
    </row>
    <row r="3" spans="1:125" ht="18" customHeight="1" thickTop="1" thickBot="1" x14ac:dyDescent="0.35">
      <c r="A3" s="3"/>
      <c r="B3" s="3"/>
      <c r="C3" s="3"/>
      <c r="D3" s="3"/>
      <c r="E3" s="3"/>
      <c r="F3" s="3"/>
      <c r="G3" s="3"/>
      <c r="H3" s="3"/>
      <c r="I3" s="3"/>
      <c r="J3" s="3"/>
      <c r="K3" s="3"/>
      <c r="L3" s="3"/>
      <c r="M3" s="3"/>
      <c r="N3" s="3"/>
    </row>
    <row r="4" spans="1:125" ht="18" customHeight="1" thickTop="1" thickBot="1" x14ac:dyDescent="0.35">
      <c r="A4" s="111" t="s">
        <v>0</v>
      </c>
      <c r="B4" s="130" t="s">
        <v>318</v>
      </c>
      <c r="C4" s="131"/>
      <c r="D4" s="131"/>
      <c r="E4" s="131"/>
      <c r="F4" s="131"/>
      <c r="G4" s="131"/>
      <c r="H4" s="131"/>
      <c r="I4" s="131"/>
      <c r="J4" s="131"/>
      <c r="K4" s="131"/>
      <c r="L4" s="131"/>
      <c r="M4" s="131"/>
      <c r="N4" s="148"/>
      <c r="O4" s="130" t="s">
        <v>317</v>
      </c>
      <c r="P4" s="131"/>
      <c r="Q4" s="131"/>
      <c r="R4" s="131"/>
      <c r="S4" s="131"/>
      <c r="T4" s="131"/>
      <c r="U4" s="131"/>
      <c r="V4" s="131"/>
      <c r="W4" s="131"/>
      <c r="X4" s="131"/>
      <c r="Y4" s="131"/>
      <c r="Z4" s="148"/>
      <c r="AA4" s="130" t="s">
        <v>316</v>
      </c>
      <c r="AB4" s="131"/>
      <c r="AC4" s="131"/>
      <c r="AD4" s="131"/>
      <c r="AE4" s="131"/>
      <c r="AF4" s="131"/>
      <c r="AG4" s="131"/>
      <c r="AH4" s="131"/>
      <c r="AI4" s="131"/>
      <c r="AJ4" s="131"/>
      <c r="AK4" s="148"/>
      <c r="AL4" s="33" t="s">
        <v>315</v>
      </c>
      <c r="AN4" s="33"/>
      <c r="AO4" s="33"/>
      <c r="AP4" s="33"/>
      <c r="AQ4" s="33"/>
      <c r="AR4" s="33"/>
      <c r="AS4" s="33"/>
      <c r="AT4" s="33"/>
      <c r="AU4" s="33"/>
      <c r="AV4" s="33"/>
      <c r="AW4" s="130" t="s">
        <v>314</v>
      </c>
      <c r="AX4" s="131"/>
      <c r="AY4" s="131"/>
      <c r="AZ4" s="131"/>
      <c r="BA4" s="131"/>
      <c r="BB4" s="131"/>
      <c r="BC4" s="131"/>
      <c r="BD4" s="131"/>
      <c r="BE4" s="131"/>
      <c r="BF4" s="131"/>
      <c r="BG4" s="131"/>
      <c r="BH4" s="131"/>
      <c r="BI4" s="148"/>
      <c r="BJ4" s="130" t="s">
        <v>313</v>
      </c>
      <c r="BK4" s="131"/>
      <c r="BL4" s="131"/>
      <c r="BM4" s="131"/>
      <c r="BN4" s="131"/>
      <c r="BO4" s="131"/>
      <c r="BP4" s="131"/>
      <c r="BQ4" s="131"/>
      <c r="BR4" s="131"/>
      <c r="BS4" s="131"/>
      <c r="BT4" s="131"/>
      <c r="BU4" s="131"/>
      <c r="BV4" s="148"/>
      <c r="BW4" s="130" t="s">
        <v>312</v>
      </c>
      <c r="BX4" s="131"/>
      <c r="BY4" s="131"/>
      <c r="BZ4" s="131"/>
      <c r="CA4" s="131"/>
      <c r="CB4" s="131"/>
      <c r="CC4" s="131"/>
      <c r="CD4" s="131"/>
      <c r="CE4" s="131"/>
      <c r="CF4" s="131"/>
      <c r="CG4" s="148"/>
      <c r="CH4" s="130" t="s">
        <v>311</v>
      </c>
      <c r="CI4" s="131"/>
      <c r="CJ4" s="131"/>
      <c r="CK4" s="131"/>
      <c r="CL4" s="131"/>
      <c r="CM4" s="131"/>
      <c r="CN4" s="131"/>
      <c r="CO4" s="131"/>
      <c r="CP4" s="131"/>
      <c r="CQ4" s="131"/>
      <c r="CR4" s="148"/>
      <c r="CS4" s="130" t="s">
        <v>310</v>
      </c>
      <c r="CT4" s="131"/>
      <c r="CU4" s="131"/>
      <c r="CV4" s="131"/>
      <c r="CW4" s="131"/>
      <c r="CX4" s="131"/>
      <c r="CY4" s="131"/>
      <c r="CZ4" s="131"/>
      <c r="DA4" s="131"/>
      <c r="DB4" s="131"/>
      <c r="DC4" s="148"/>
      <c r="DD4" s="79" t="s">
        <v>309</v>
      </c>
      <c r="DE4" s="78"/>
      <c r="DF4" s="72"/>
      <c r="DG4" s="72"/>
      <c r="DH4" s="26"/>
      <c r="DI4" s="26"/>
      <c r="DJ4" s="26"/>
      <c r="DK4" s="27"/>
      <c r="DN4" s="79" t="s">
        <v>308</v>
      </c>
      <c r="DO4" s="78"/>
      <c r="DP4" s="72"/>
      <c r="DQ4" s="72"/>
      <c r="DR4" s="26"/>
      <c r="DS4" s="26"/>
      <c r="DT4" s="26"/>
      <c r="DU4" s="27"/>
    </row>
    <row r="5" spans="1:125" ht="79.95" customHeight="1" thickTop="1" thickBot="1" x14ac:dyDescent="0.35">
      <c r="A5" s="112"/>
      <c r="B5" s="5" t="s">
        <v>288</v>
      </c>
      <c r="C5" s="5" t="s">
        <v>281</v>
      </c>
      <c r="D5" s="5" t="s">
        <v>287</v>
      </c>
      <c r="E5" s="5" t="s">
        <v>307</v>
      </c>
      <c r="F5" s="5" t="s">
        <v>285</v>
      </c>
      <c r="G5" s="5" t="s">
        <v>306</v>
      </c>
      <c r="H5" s="5" t="s">
        <v>305</v>
      </c>
      <c r="I5" s="5" t="s">
        <v>304</v>
      </c>
      <c r="J5" s="5" t="s">
        <v>303</v>
      </c>
      <c r="K5" s="5" t="s">
        <v>302</v>
      </c>
      <c r="L5" s="77"/>
      <c r="M5" s="77"/>
      <c r="O5" s="5" t="s">
        <v>288</v>
      </c>
      <c r="P5" s="5" t="s">
        <v>281</v>
      </c>
      <c r="Q5" s="5" t="s">
        <v>287</v>
      </c>
      <c r="R5" s="5" t="s">
        <v>286</v>
      </c>
      <c r="S5" s="5" t="s">
        <v>285</v>
      </c>
      <c r="T5" s="5" t="s">
        <v>301</v>
      </c>
      <c r="U5" s="5" t="s">
        <v>300</v>
      </c>
      <c r="V5" s="5" t="s">
        <v>299</v>
      </c>
      <c r="W5" s="5" t="s">
        <v>298</v>
      </c>
      <c r="X5" s="5"/>
      <c r="AA5" s="5" t="s">
        <v>288</v>
      </c>
      <c r="AB5" s="5" t="s">
        <v>281</v>
      </c>
      <c r="AC5" s="5" t="s">
        <v>287</v>
      </c>
      <c r="AD5" s="5" t="s">
        <v>286</v>
      </c>
      <c r="AE5" s="5" t="s">
        <v>285</v>
      </c>
      <c r="AF5" s="5" t="s">
        <v>280</v>
      </c>
      <c r="AG5" s="5" t="s">
        <v>295</v>
      </c>
      <c r="AH5" s="5" t="s">
        <v>294</v>
      </c>
      <c r="AI5" s="5" t="s">
        <v>297</v>
      </c>
      <c r="AJ5" s="5" t="s">
        <v>296</v>
      </c>
      <c r="AL5" s="5" t="s">
        <v>288</v>
      </c>
      <c r="AM5" s="5" t="s">
        <v>281</v>
      </c>
      <c r="AN5" s="5" t="s">
        <v>287</v>
      </c>
      <c r="AO5" s="5" t="s">
        <v>286</v>
      </c>
      <c r="AP5" s="5" t="s">
        <v>285</v>
      </c>
      <c r="AQ5" s="5" t="s">
        <v>280</v>
      </c>
      <c r="AR5" s="5" t="s">
        <v>295</v>
      </c>
      <c r="AS5" s="5" t="s">
        <v>294</v>
      </c>
      <c r="AT5" s="5" t="s">
        <v>286</v>
      </c>
      <c r="AU5" s="5" t="s">
        <v>285</v>
      </c>
      <c r="AW5" s="5" t="s">
        <v>288</v>
      </c>
      <c r="AX5" s="5" t="s">
        <v>281</v>
      </c>
      <c r="AY5" s="5" t="s">
        <v>287</v>
      </c>
      <c r="AZ5" s="5" t="s">
        <v>286</v>
      </c>
      <c r="BA5" s="5" t="s">
        <v>285</v>
      </c>
      <c r="BB5" s="5" t="s">
        <v>280</v>
      </c>
      <c r="BC5" s="5" t="s">
        <v>279</v>
      </c>
      <c r="BD5" s="5" t="s">
        <v>291</v>
      </c>
      <c r="BE5" s="5" t="s">
        <v>293</v>
      </c>
      <c r="BF5" s="5" t="s">
        <v>292</v>
      </c>
      <c r="BG5" s="5" t="s">
        <v>286</v>
      </c>
      <c r="BH5" s="5" t="s">
        <v>285</v>
      </c>
      <c r="BJ5" s="5" t="s">
        <v>288</v>
      </c>
      <c r="BK5" s="5" t="s">
        <v>281</v>
      </c>
      <c r="BL5" s="5" t="s">
        <v>287</v>
      </c>
      <c r="BM5" s="5" t="s">
        <v>286</v>
      </c>
      <c r="BN5" s="5" t="s">
        <v>285</v>
      </c>
      <c r="BO5" s="5" t="s">
        <v>280</v>
      </c>
      <c r="BP5" s="5" t="s">
        <v>279</v>
      </c>
      <c r="BQ5" s="5" t="s">
        <v>291</v>
      </c>
      <c r="BR5" s="5" t="s">
        <v>290</v>
      </c>
      <c r="BS5" s="5" t="s">
        <v>289</v>
      </c>
      <c r="BT5" s="5" t="s">
        <v>286</v>
      </c>
      <c r="BU5" s="5" t="s">
        <v>285</v>
      </c>
      <c r="BW5" s="5" t="s">
        <v>288</v>
      </c>
      <c r="BX5" s="5" t="s">
        <v>281</v>
      </c>
      <c r="BY5" s="5" t="s">
        <v>287</v>
      </c>
      <c r="BZ5" s="5" t="s">
        <v>286</v>
      </c>
      <c r="CA5" s="5" t="s">
        <v>285</v>
      </c>
      <c r="CB5" s="5" t="s">
        <v>280</v>
      </c>
      <c r="CC5" s="5" t="s">
        <v>279</v>
      </c>
      <c r="CD5" s="5" t="s">
        <v>278</v>
      </c>
      <c r="CE5" s="5" t="s">
        <v>277</v>
      </c>
      <c r="CF5" s="5"/>
      <c r="CH5" s="5" t="s">
        <v>288</v>
      </c>
      <c r="CI5" s="5" t="s">
        <v>281</v>
      </c>
      <c r="CJ5" s="5" t="s">
        <v>287</v>
      </c>
      <c r="CK5" s="5" t="s">
        <v>286</v>
      </c>
      <c r="CL5" s="5" t="s">
        <v>285</v>
      </c>
      <c r="CM5" s="5" t="s">
        <v>280</v>
      </c>
      <c r="CN5" s="5" t="s">
        <v>279</v>
      </c>
      <c r="CO5" s="5" t="s">
        <v>278</v>
      </c>
      <c r="CP5" s="5" t="s">
        <v>277</v>
      </c>
      <c r="CQ5" s="5"/>
      <c r="CS5" s="5" t="s">
        <v>288</v>
      </c>
      <c r="CT5" s="5" t="s">
        <v>281</v>
      </c>
      <c r="CU5" s="5" t="s">
        <v>287</v>
      </c>
      <c r="CV5" s="5" t="s">
        <v>286</v>
      </c>
      <c r="CW5" s="5" t="s">
        <v>285</v>
      </c>
      <c r="CX5" s="5" t="s">
        <v>280</v>
      </c>
      <c r="CY5" s="5" t="s">
        <v>279</v>
      </c>
      <c r="CZ5" s="5" t="s">
        <v>278</v>
      </c>
      <c r="DA5" s="5" t="s">
        <v>277</v>
      </c>
      <c r="DB5" s="5" t="s">
        <v>284</v>
      </c>
      <c r="DC5" s="5" t="s">
        <v>283</v>
      </c>
      <c r="DD5" s="5" t="s">
        <v>250</v>
      </c>
      <c r="DE5" s="5" t="s">
        <v>249</v>
      </c>
      <c r="DF5" s="5" t="s">
        <v>248</v>
      </c>
      <c r="DG5" s="5" t="s">
        <v>247</v>
      </c>
      <c r="DH5" s="5" t="s">
        <v>282</v>
      </c>
      <c r="DI5" s="5" t="s">
        <v>281</v>
      </c>
      <c r="DJ5" s="5" t="s">
        <v>280</v>
      </c>
      <c r="DK5" s="5" t="s">
        <v>279</v>
      </c>
      <c r="DL5" s="5" t="s">
        <v>278</v>
      </c>
      <c r="DM5" s="5" t="s">
        <v>277</v>
      </c>
      <c r="DN5" s="76" t="s">
        <v>276</v>
      </c>
      <c r="DO5" s="76" t="s">
        <v>275</v>
      </c>
      <c r="DP5" s="75" t="s">
        <v>274</v>
      </c>
      <c r="DQ5" s="75" t="s">
        <v>273</v>
      </c>
      <c r="DR5" s="75" t="s">
        <v>272</v>
      </c>
      <c r="DS5" s="75" t="s">
        <v>271</v>
      </c>
    </row>
    <row r="6" spans="1:125" ht="18" customHeight="1" thickTop="1" x14ac:dyDescent="0.3">
      <c r="A6" s="7">
        <v>1955</v>
      </c>
      <c r="B6" s="8"/>
      <c r="C6" s="8"/>
      <c r="D6" s="8"/>
      <c r="E6" s="8"/>
      <c r="F6" s="8"/>
      <c r="G6" s="8"/>
      <c r="H6" s="8"/>
      <c r="I6" s="8"/>
      <c r="J6" s="8"/>
      <c r="K6" s="8"/>
      <c r="O6" s="8"/>
      <c r="P6" s="8"/>
      <c r="Q6" s="8"/>
      <c r="R6" s="8"/>
      <c r="S6" s="8"/>
      <c r="T6" s="8"/>
      <c r="U6" s="8"/>
      <c r="V6" s="8"/>
      <c r="W6" s="8"/>
      <c r="X6" s="8"/>
      <c r="AA6" s="8"/>
      <c r="AB6" s="8"/>
      <c r="AC6" s="8"/>
      <c r="AD6" s="8"/>
      <c r="AE6" s="8"/>
      <c r="AF6" s="8"/>
      <c r="AG6" s="8"/>
      <c r="AH6" s="8"/>
      <c r="AI6" s="8"/>
      <c r="AJ6" s="8"/>
      <c r="AM6" s="8"/>
      <c r="AO6" s="8"/>
      <c r="AP6" s="8"/>
      <c r="AQ6" s="8"/>
      <c r="AR6" s="8"/>
      <c r="AS6" s="8"/>
      <c r="AT6" s="8"/>
      <c r="AW6" s="8"/>
      <c r="AX6" s="8"/>
      <c r="AY6" s="8"/>
      <c r="AZ6" s="8"/>
      <c r="BA6" s="8"/>
      <c r="BB6" s="8"/>
      <c r="BC6" s="8"/>
      <c r="BD6" s="8"/>
      <c r="BE6" s="8"/>
      <c r="BF6" s="8"/>
      <c r="BG6" s="9"/>
      <c r="BH6" s="9"/>
      <c r="BJ6" s="8"/>
      <c r="BK6" s="8"/>
      <c r="BL6" s="8"/>
      <c r="BM6" s="8"/>
      <c r="BN6" s="8"/>
      <c r="BO6" s="8"/>
      <c r="BP6" s="8"/>
      <c r="BQ6" s="8"/>
      <c r="BR6" s="8"/>
      <c r="BS6" s="8"/>
      <c r="BT6" s="9"/>
      <c r="BU6" s="9"/>
      <c r="BW6" s="8"/>
      <c r="BX6" s="8"/>
      <c r="BY6" s="8"/>
      <c r="BZ6" s="8"/>
      <c r="CA6" s="8"/>
      <c r="CB6" s="8"/>
      <c r="CC6" s="8"/>
      <c r="CD6" s="8"/>
      <c r="CE6" s="8"/>
      <c r="CF6" s="8"/>
      <c r="CH6" s="8"/>
      <c r="CI6" s="8"/>
      <c r="CJ6" s="8"/>
      <c r="CK6" s="8"/>
      <c r="CL6" s="8"/>
      <c r="CM6" s="8"/>
      <c r="CN6" s="8"/>
      <c r="CO6" s="8"/>
      <c r="CP6" s="8"/>
      <c r="CQ6" s="8"/>
      <c r="CS6" s="8"/>
      <c r="CT6" s="8"/>
      <c r="CU6" s="8"/>
      <c r="CV6" s="8"/>
      <c r="CW6" s="8"/>
      <c r="CX6" s="8"/>
      <c r="CY6" s="8"/>
      <c r="CZ6" s="8"/>
      <c r="DA6" s="8"/>
      <c r="DB6" s="8"/>
      <c r="DC6" s="8"/>
      <c r="DI6" s="8"/>
      <c r="DJ6" s="8"/>
      <c r="DK6" s="8"/>
      <c r="DL6" s="8"/>
      <c r="DM6" s="8"/>
    </row>
    <row r="7" spans="1:125" ht="18" customHeight="1" x14ac:dyDescent="0.3">
      <c r="A7" s="11">
        <f t="shared" ref="A7:A38" si="0">A6+1</f>
        <v>1956</v>
      </c>
      <c r="B7" s="8">
        <v>-0.14646200835704803</v>
      </c>
      <c r="C7" s="8">
        <v>-0.14179949534351741</v>
      </c>
      <c r="D7" s="17">
        <v>-4.6625130135306281E-3</v>
      </c>
      <c r="E7" s="8">
        <v>-0.17993603505839734</v>
      </c>
      <c r="F7" s="8">
        <v>-0.11298798165569873</v>
      </c>
      <c r="G7" s="8">
        <v>-0.14628513735615292</v>
      </c>
      <c r="H7" s="8">
        <v>-0.13078410834196783</v>
      </c>
      <c r="I7" s="8">
        <v>-0.14992466941407664</v>
      </c>
      <c r="J7" s="8">
        <v>-0.15062557641024774</v>
      </c>
      <c r="K7" s="8"/>
      <c r="O7" s="8">
        <v>0.12807009853148843</v>
      </c>
      <c r="P7" s="8">
        <v>0.10182590556791679</v>
      </c>
      <c r="Q7" s="17">
        <v>2.6244192963571639E-2</v>
      </c>
      <c r="R7" s="8">
        <v>7.6075849762427428E-2</v>
      </c>
      <c r="S7" s="8">
        <v>0.18006434730054943</v>
      </c>
      <c r="T7" s="8">
        <v>0.12183928407606377</v>
      </c>
      <c r="U7" s="8">
        <v>0.1377641939234171</v>
      </c>
      <c r="V7" s="8">
        <v>0.12563084749999509</v>
      </c>
      <c r="W7" s="8"/>
      <c r="X7" s="15"/>
      <c r="AA7" s="8">
        <v>-0.17095420247872828</v>
      </c>
      <c r="AB7" s="8">
        <v>-0.14514511849268444</v>
      </c>
      <c r="AC7" s="17">
        <v>-2.580908398604384E-2</v>
      </c>
      <c r="AD7" s="8">
        <v>-0.224907094608778</v>
      </c>
      <c r="AE7" s="8">
        <v>-0.11700131034867857</v>
      </c>
      <c r="AF7" s="8">
        <v>-0.22670256430517025</v>
      </c>
      <c r="AG7" s="8">
        <v>-0.17577155410568407</v>
      </c>
      <c r="AH7" s="8">
        <v>-0.12807629848408494</v>
      </c>
      <c r="AI7" s="8"/>
      <c r="AJ7" s="8"/>
      <c r="AL7" s="73">
        <v>-0.13522129837336494</v>
      </c>
      <c r="AM7" s="8">
        <v>-0.1094122143873211</v>
      </c>
      <c r="AN7" s="19">
        <v>-2.580908398604384E-2</v>
      </c>
      <c r="AO7" s="8">
        <v>-0.17038363897407072</v>
      </c>
      <c r="AP7" s="8">
        <v>-0.10005895777265916</v>
      </c>
      <c r="AQ7" s="8">
        <v>-0.1773381533151773</v>
      </c>
      <c r="AR7" s="8">
        <v>-0.14733815311082932</v>
      </c>
      <c r="AS7" s="8">
        <v>-0.13876086235211549</v>
      </c>
      <c r="AT7" s="8">
        <f>AS7+(AO7-AL7)</f>
        <v>-0.17392320295282127</v>
      </c>
      <c r="AU7" s="8">
        <f>AS7+(AP7-AL7)</f>
        <v>-0.10359852175140971</v>
      </c>
      <c r="AW7" s="24">
        <v>-0.12842842068937088</v>
      </c>
      <c r="AX7" s="24">
        <v>-0.10482477605438706</v>
      </c>
      <c r="AY7" s="24">
        <v>-2.3603644634983809E-2</v>
      </c>
      <c r="AZ7" s="24">
        <v>-0.17686911894631771</v>
      </c>
      <c r="BA7" s="24">
        <v>-7.9987722432424038E-2</v>
      </c>
      <c r="BB7" s="24">
        <v>-0.15186979006052048</v>
      </c>
      <c r="BC7" s="24">
        <v>-8.8055892162159949E-2</v>
      </c>
      <c r="BD7" s="24">
        <v>-9.3055892162656473E-2</v>
      </c>
      <c r="BE7" s="24">
        <v>-9.3055892161675147E-2</v>
      </c>
      <c r="BF7" s="24">
        <v>-9.3055892161676659E-2</v>
      </c>
      <c r="BG7" s="8">
        <f>BC7+(AZ7-AW7)</f>
        <v>-0.13649659041910678</v>
      </c>
      <c r="BH7" s="8">
        <f>BC7+(BA7-AW7)</f>
        <v>-3.9615193905213106E-2</v>
      </c>
      <c r="BJ7" s="24">
        <v>-0.28547152251618402</v>
      </c>
      <c r="BK7" s="24">
        <v>-0.27341214160103089</v>
      </c>
      <c r="BL7" s="24">
        <v>-3.453798439000455E-3</v>
      </c>
      <c r="BM7" s="24">
        <v>-0.30904787103028886</v>
      </c>
      <c r="BN7" s="24">
        <v>-0.26189517400207918</v>
      </c>
      <c r="BO7" s="24">
        <v>-0.26662965446921383</v>
      </c>
      <c r="BP7" s="24">
        <v>-0.25051005786485148</v>
      </c>
      <c r="BQ7" s="24">
        <v>-0.21582709683176549</v>
      </c>
      <c r="BR7" s="24">
        <v>-0.19856864361606646</v>
      </c>
      <c r="BS7" s="24">
        <v>-0.19856864361604409</v>
      </c>
      <c r="BT7" s="88">
        <f>BP7+(BM7-BJ7)</f>
        <v>-0.27408640637895632</v>
      </c>
      <c r="BU7" s="88">
        <f>BP7+(BN7-BJ7)</f>
        <v>-0.22693370935074664</v>
      </c>
      <c r="BW7" s="8"/>
      <c r="BX7" s="8"/>
      <c r="BY7" s="17"/>
      <c r="BZ7" s="8"/>
      <c r="CA7" s="8"/>
      <c r="CB7" s="8"/>
      <c r="CC7" s="8"/>
      <c r="CD7" s="8"/>
      <c r="CE7" s="8"/>
      <c r="CF7" s="8"/>
      <c r="CH7" s="8"/>
      <c r="CI7" s="8"/>
      <c r="CJ7" s="17"/>
      <c r="CK7" s="8"/>
      <c r="CL7" s="8"/>
      <c r="CM7" s="8"/>
      <c r="CN7" s="8"/>
      <c r="CO7" s="8"/>
      <c r="CP7" s="8"/>
      <c r="CQ7" s="8"/>
      <c r="CS7" s="8"/>
      <c r="CT7" s="8"/>
      <c r="CU7" s="17"/>
      <c r="CV7" s="8"/>
      <c r="CW7" s="8"/>
      <c r="CX7" s="8"/>
      <c r="CY7" s="8"/>
      <c r="CZ7" s="8"/>
      <c r="DA7" s="8"/>
      <c r="DB7" s="8"/>
      <c r="DC7" s="8"/>
      <c r="DI7" s="8"/>
      <c r="DJ7" s="8"/>
      <c r="DK7" s="8"/>
      <c r="DL7" s="8"/>
      <c r="DM7" s="8"/>
    </row>
    <row r="8" spans="1:125" ht="18" customHeight="1" x14ac:dyDescent="0.3">
      <c r="A8" s="11">
        <f t="shared" si="0"/>
        <v>1957</v>
      </c>
      <c r="B8" s="8"/>
      <c r="C8" s="8"/>
      <c r="D8" s="8"/>
      <c r="E8" s="8"/>
      <c r="F8" s="8"/>
      <c r="G8" s="8"/>
      <c r="H8" s="8"/>
      <c r="I8" s="8"/>
      <c r="J8" s="8"/>
      <c r="K8" s="8"/>
      <c r="O8" s="8"/>
      <c r="P8" s="8"/>
      <c r="Q8" s="8"/>
      <c r="R8" s="8"/>
      <c r="S8" s="8"/>
      <c r="T8" s="8"/>
      <c r="U8" s="8"/>
      <c r="V8" s="8"/>
      <c r="W8" s="8"/>
      <c r="X8" s="15"/>
      <c r="AA8" s="8"/>
      <c r="AB8" s="8"/>
      <c r="AC8" s="8"/>
      <c r="AD8" s="8"/>
      <c r="AE8" s="8"/>
      <c r="AF8" s="8"/>
      <c r="AG8" s="8"/>
      <c r="AH8" s="8"/>
      <c r="AI8" s="8"/>
      <c r="AJ8" s="8"/>
      <c r="AW8" s="8"/>
      <c r="AX8" s="8"/>
      <c r="AY8" s="8"/>
      <c r="AZ8" s="8"/>
      <c r="BA8" s="8"/>
      <c r="BB8" s="8"/>
      <c r="BC8" s="8"/>
      <c r="BD8" s="8"/>
      <c r="BE8" s="8"/>
      <c r="BF8" s="8"/>
      <c r="BG8" s="9"/>
      <c r="BH8" s="9"/>
      <c r="BJ8" s="8"/>
      <c r="BK8" s="8"/>
      <c r="BL8" s="8"/>
      <c r="BM8" s="8"/>
      <c r="BN8" s="8"/>
      <c r="BO8" s="8"/>
      <c r="BP8" s="8"/>
      <c r="BQ8" s="8"/>
      <c r="BR8" s="8"/>
      <c r="BS8" s="8"/>
      <c r="BT8" s="9"/>
      <c r="BU8" s="9"/>
      <c r="BW8" s="8"/>
      <c r="BX8" s="8"/>
      <c r="BY8" s="8"/>
      <c r="BZ8" s="8"/>
      <c r="CA8" s="8"/>
      <c r="CB8" s="8"/>
      <c r="CC8" s="8"/>
      <c r="CD8" s="8"/>
      <c r="CE8" s="8"/>
      <c r="CF8" s="8"/>
      <c r="CH8" s="8"/>
      <c r="CI8" s="8"/>
      <c r="CJ8" s="8"/>
      <c r="CK8" s="8"/>
      <c r="CL8" s="8"/>
      <c r="CM8" s="8"/>
      <c r="CN8" s="8"/>
      <c r="CO8" s="8"/>
      <c r="CP8" s="8"/>
      <c r="CQ8" s="8"/>
      <c r="CS8" s="8"/>
      <c r="CT8" s="8"/>
      <c r="CU8" s="8"/>
      <c r="CV8" s="8"/>
      <c r="CW8" s="8"/>
      <c r="CX8" s="8"/>
      <c r="CY8" s="8"/>
      <c r="CZ8" s="8"/>
      <c r="DA8" s="8"/>
      <c r="DB8" s="8"/>
      <c r="DC8" s="8"/>
      <c r="DI8" s="8"/>
      <c r="DJ8" s="8"/>
      <c r="DK8" s="8"/>
      <c r="DL8" s="8"/>
      <c r="DM8" s="8"/>
    </row>
    <row r="9" spans="1:125" ht="18" customHeight="1" x14ac:dyDescent="0.3">
      <c r="A9" s="11">
        <f t="shared" si="0"/>
        <v>1958</v>
      </c>
      <c r="B9" s="8">
        <v>-0.14520442485809326</v>
      </c>
      <c r="C9" s="8">
        <v>-0.1432378255503349</v>
      </c>
      <c r="D9" s="17">
        <v>-1.9665993077583599E-3</v>
      </c>
      <c r="E9" s="8">
        <v>-0.17085950640656392</v>
      </c>
      <c r="F9" s="8">
        <v>-0.11954934330962261</v>
      </c>
      <c r="G9" s="8">
        <v>-0.14256309139704473</v>
      </c>
      <c r="H9" s="8">
        <v>-0.13418316091409579</v>
      </c>
      <c r="I9" s="8">
        <v>-0.15328604487861777</v>
      </c>
      <c r="J9" s="8">
        <v>-0.15468785887191092</v>
      </c>
      <c r="K9" s="8"/>
      <c r="O9" s="8">
        <v>7.317422782133251E-2</v>
      </c>
      <c r="P9" s="8">
        <v>6.252998200580305E-2</v>
      </c>
      <c r="Q9" s="17">
        <v>1.064424581552946E-2</v>
      </c>
      <c r="R9" s="8">
        <v>3.3813093650995024E-2</v>
      </c>
      <c r="S9" s="8">
        <v>0.11253536199167</v>
      </c>
      <c r="T9" s="8">
        <v>6.8750041172311357E-2</v>
      </c>
      <c r="U9" s="8">
        <v>8.4363672054002345E-2</v>
      </c>
      <c r="V9" s="8">
        <v>6.0096979207584098E-2</v>
      </c>
      <c r="W9" s="8"/>
      <c r="X9" s="15"/>
      <c r="AA9" s="8">
        <v>-0.21277940719276286</v>
      </c>
      <c r="AB9" s="8">
        <v>-0.20858177538793543</v>
      </c>
      <c r="AC9" s="17">
        <v>-4.1976318048274341E-3</v>
      </c>
      <c r="AD9" s="8">
        <v>-0.26673229932281256</v>
      </c>
      <c r="AE9" s="8">
        <v>-0.15882651506271317</v>
      </c>
      <c r="AF9" s="8">
        <v>-0.26728887454089512</v>
      </c>
      <c r="AG9" s="8">
        <v>-0.20542685413592626</v>
      </c>
      <c r="AH9" s="8">
        <v>-0.15379812724710182</v>
      </c>
      <c r="AI9" s="8"/>
      <c r="AJ9" s="8"/>
      <c r="AL9" s="73">
        <v>-0.14523681870467178</v>
      </c>
      <c r="AM9" s="8">
        <v>-0.14103918689984435</v>
      </c>
      <c r="AN9" s="19">
        <v>-4.1976318048274341E-3</v>
      </c>
      <c r="AO9" s="8">
        <v>-0.18039915930537756</v>
      </c>
      <c r="AP9" s="8">
        <v>-0.11007447810396601</v>
      </c>
      <c r="AQ9" s="8">
        <v>-0.17177524768697061</v>
      </c>
      <c r="AR9" s="8">
        <v>-0.12481552272773377</v>
      </c>
      <c r="AS9" s="8">
        <v>-9.6557522577120108E-2</v>
      </c>
      <c r="AT9" s="8">
        <f>AS9+(AO9-AL9)</f>
        <v>-0.13171986317782589</v>
      </c>
      <c r="AU9" s="8">
        <f>AS9+(AP9-AL9)</f>
        <v>-6.1395181976414331E-2</v>
      </c>
      <c r="AW9" s="8">
        <v>-0.12375687479972834</v>
      </c>
      <c r="AX9" s="8">
        <v>-7.595572031034277E-2</v>
      </c>
      <c r="AY9" s="17">
        <v>-4.7801154489385572E-2</v>
      </c>
      <c r="AZ9" s="8">
        <v>-0.17414251715203033</v>
      </c>
      <c r="BA9" s="8">
        <v>-7.3371232447426354E-2</v>
      </c>
      <c r="BB9" s="8">
        <v>-0.14593231446454927</v>
      </c>
      <c r="BC9" s="8">
        <v>-8.181753796956194E-2</v>
      </c>
      <c r="BD9" s="8">
        <v>-9.1817537970496715E-2</v>
      </c>
      <c r="BE9" s="8">
        <v>-9.1817537972755062E-2</v>
      </c>
      <c r="BF9" s="8">
        <v>-9.1817537972756699E-2</v>
      </c>
      <c r="BG9" s="8">
        <f>BC9+(AZ9-AW9)</f>
        <v>-0.13220318032186393</v>
      </c>
      <c r="BH9" s="8">
        <f>BC9+(BA9-AW9)</f>
        <v>-3.1431895617259953E-2</v>
      </c>
      <c r="BJ9" s="24">
        <v>-0.28079997662654099</v>
      </c>
      <c r="BK9" s="24">
        <v>-0.26874059571138775</v>
      </c>
      <c r="BL9" s="24">
        <v>1.2177474506425701E-3</v>
      </c>
      <c r="BM9" s="24">
        <v>-0.30437632514064583</v>
      </c>
      <c r="BN9" s="24">
        <v>-0.25722362811243615</v>
      </c>
      <c r="BO9" s="24">
        <v>-0.2619581085795708</v>
      </c>
      <c r="BP9" s="24">
        <v>-0.24583851197520845</v>
      </c>
      <c r="BQ9" s="24">
        <v>-0.21115555094212257</v>
      </c>
      <c r="BR9" s="24">
        <v>-0.19389709772642344</v>
      </c>
      <c r="BS9" s="24">
        <v>-0.19389709772640107</v>
      </c>
      <c r="BT9" s="88">
        <f>BP9+(BM9-BJ9)</f>
        <v>-0.26941486048931329</v>
      </c>
      <c r="BU9" s="88">
        <f>BP9+(BN9-BJ9)</f>
        <v>-0.22226216346110361</v>
      </c>
      <c r="BW9" s="8"/>
      <c r="BX9" s="8"/>
      <c r="BY9" s="17"/>
      <c r="BZ9" s="8"/>
      <c r="CA9" s="8"/>
      <c r="CB9" s="8"/>
      <c r="CC9" s="8"/>
      <c r="CD9" s="8"/>
      <c r="CE9" s="8"/>
      <c r="CF9" s="8"/>
      <c r="CH9" s="8"/>
      <c r="CI9" s="8"/>
      <c r="CJ9" s="17"/>
      <c r="CK9" s="8"/>
      <c r="CL9" s="8"/>
      <c r="CM9" s="8"/>
      <c r="CN9" s="8"/>
      <c r="CO9" s="8"/>
      <c r="CP9" s="8"/>
      <c r="CQ9" s="8"/>
      <c r="CS9" s="8"/>
      <c r="CT9" s="8"/>
      <c r="CU9" s="17"/>
      <c r="CV9" s="8"/>
      <c r="CW9" s="8"/>
      <c r="CX9" s="8"/>
      <c r="CY9" s="8"/>
      <c r="CZ9" s="8"/>
      <c r="DA9" s="8"/>
      <c r="DB9" s="8"/>
      <c r="DC9" s="8"/>
      <c r="DI9" s="8"/>
      <c r="DJ9" s="8"/>
      <c r="DK9" s="8"/>
      <c r="DL9" s="8"/>
      <c r="DM9" s="8"/>
    </row>
    <row r="10" spans="1:125" ht="18" customHeight="1" x14ac:dyDescent="0.3">
      <c r="A10" s="11">
        <f t="shared" si="0"/>
        <v>1959</v>
      </c>
      <c r="B10" s="8"/>
      <c r="C10" s="8"/>
      <c r="D10" s="8"/>
      <c r="E10" s="8"/>
      <c r="F10" s="8"/>
      <c r="G10" s="8"/>
      <c r="H10" s="8"/>
      <c r="I10" s="8"/>
      <c r="J10" s="8"/>
      <c r="K10" s="8"/>
      <c r="O10" s="8"/>
      <c r="P10" s="8"/>
      <c r="Q10" s="8"/>
      <c r="R10" s="8"/>
      <c r="S10" s="8"/>
      <c r="T10" s="8"/>
      <c r="U10" s="8"/>
      <c r="V10" s="8"/>
      <c r="W10" s="8"/>
      <c r="X10" s="15"/>
      <c r="AA10" s="8"/>
      <c r="AB10" s="8"/>
      <c r="AC10" s="8"/>
      <c r="AD10" s="8"/>
      <c r="AE10" s="8"/>
      <c r="AF10" s="8"/>
      <c r="AG10" s="8"/>
      <c r="AH10" s="8"/>
      <c r="AI10" s="8"/>
      <c r="AJ10" s="8"/>
      <c r="AW10" s="8"/>
      <c r="AX10" s="8"/>
      <c r="AY10" s="8"/>
      <c r="AZ10" s="8"/>
      <c r="BA10" s="8"/>
      <c r="BB10" s="8"/>
      <c r="BC10" s="8"/>
      <c r="BD10" s="8"/>
      <c r="BE10" s="8"/>
      <c r="BF10" s="8"/>
      <c r="BG10" s="9"/>
      <c r="BH10" s="9"/>
      <c r="BJ10" s="8"/>
      <c r="BK10" s="8"/>
      <c r="BL10" s="8"/>
      <c r="BM10" s="8"/>
      <c r="BN10" s="8"/>
      <c r="BO10" s="8"/>
      <c r="BP10" s="8"/>
      <c r="BQ10" s="8"/>
      <c r="BR10" s="8"/>
      <c r="BS10" s="8"/>
      <c r="BT10" s="9"/>
      <c r="BU10" s="9"/>
      <c r="BW10" s="8"/>
      <c r="BX10" s="8"/>
      <c r="BY10" s="8"/>
      <c r="BZ10" s="8"/>
      <c r="CA10" s="8"/>
      <c r="CB10" s="8"/>
      <c r="CC10" s="8"/>
      <c r="CD10" s="8"/>
      <c r="CE10" s="8"/>
      <c r="CF10" s="8"/>
      <c r="CH10" s="8"/>
      <c r="CI10" s="8"/>
      <c r="CJ10" s="8"/>
      <c r="CK10" s="8"/>
      <c r="CL10" s="8"/>
      <c r="CM10" s="8"/>
      <c r="CN10" s="8"/>
      <c r="CO10" s="8"/>
      <c r="CP10" s="8"/>
      <c r="CQ10" s="8"/>
      <c r="CS10" s="8"/>
      <c r="CT10" s="8"/>
      <c r="CU10" s="8"/>
      <c r="CV10" s="8"/>
      <c r="CW10" s="8"/>
      <c r="CX10" s="8"/>
      <c r="CY10" s="8"/>
      <c r="CZ10" s="8"/>
      <c r="DA10" s="8"/>
      <c r="DB10" s="8"/>
      <c r="DC10" s="8"/>
      <c r="DI10" s="8"/>
      <c r="DJ10" s="8"/>
      <c r="DK10" s="8"/>
      <c r="DL10" s="8"/>
      <c r="DM10" s="8"/>
    </row>
    <row r="11" spans="1:125" ht="18" customHeight="1" x14ac:dyDescent="0.3">
      <c r="A11" s="11">
        <f t="shared" si="0"/>
        <v>1960</v>
      </c>
      <c r="B11" s="8"/>
      <c r="C11" s="8"/>
      <c r="D11" s="8"/>
      <c r="E11" s="8"/>
      <c r="F11" s="8"/>
      <c r="G11" s="8"/>
      <c r="H11" s="8"/>
      <c r="I11" s="8"/>
      <c r="J11" s="8"/>
      <c r="K11" s="8"/>
      <c r="O11" s="8"/>
      <c r="P11" s="8"/>
      <c r="Q11" s="8"/>
      <c r="R11" s="8"/>
      <c r="S11" s="8"/>
      <c r="T11" s="8"/>
      <c r="U11" s="8"/>
      <c r="V11" s="8"/>
      <c r="W11" s="8"/>
      <c r="X11" s="15"/>
      <c r="AA11" s="8"/>
      <c r="AB11" s="8"/>
      <c r="AC11" s="8"/>
      <c r="AD11" s="8"/>
      <c r="AE11" s="8"/>
      <c r="AF11" s="8"/>
      <c r="AG11" s="8"/>
      <c r="AH11" s="8"/>
      <c r="AI11" s="8"/>
      <c r="AJ11" s="8"/>
      <c r="AW11" s="8"/>
      <c r="AX11" s="8"/>
      <c r="AY11" s="8"/>
      <c r="AZ11" s="8"/>
      <c r="BA11" s="8"/>
      <c r="BB11" s="8"/>
      <c r="BC11" s="8"/>
      <c r="BD11" s="8"/>
      <c r="BE11" s="8"/>
      <c r="BF11" s="8"/>
      <c r="BG11" s="9"/>
      <c r="BH11" s="9"/>
      <c r="BJ11" s="8"/>
      <c r="BK11" s="8"/>
      <c r="BL11" s="8"/>
      <c r="BM11" s="8"/>
      <c r="BN11" s="8"/>
      <c r="BO11" s="8"/>
      <c r="BP11" s="8"/>
      <c r="BQ11" s="8"/>
      <c r="BR11" s="8"/>
      <c r="BS11" s="8"/>
      <c r="BT11" s="9"/>
      <c r="BU11" s="9"/>
      <c r="BW11" s="8"/>
      <c r="BX11" s="8"/>
      <c r="BY11" s="8"/>
      <c r="BZ11" s="8"/>
      <c r="CA11" s="8"/>
      <c r="CB11" s="8"/>
      <c r="CC11" s="8"/>
      <c r="CD11" s="8"/>
      <c r="CE11" s="8"/>
      <c r="CF11" s="8"/>
      <c r="CH11" s="8"/>
      <c r="CI11" s="8"/>
      <c r="CJ11" s="8"/>
      <c r="CK11" s="8"/>
      <c r="CL11" s="8"/>
      <c r="CM11" s="8"/>
      <c r="CN11" s="8"/>
      <c r="CO11" s="8"/>
      <c r="CP11" s="8"/>
      <c r="CQ11" s="8"/>
      <c r="CS11" s="8"/>
      <c r="CT11" s="8"/>
      <c r="CU11" s="8"/>
      <c r="CV11" s="8"/>
      <c r="CW11" s="8"/>
      <c r="CX11" s="8"/>
      <c r="CY11" s="8"/>
      <c r="CZ11" s="8"/>
      <c r="DA11" s="8"/>
      <c r="DB11" s="8"/>
      <c r="DC11" s="8"/>
      <c r="DI11" s="8"/>
      <c r="DJ11" s="8"/>
      <c r="DK11" s="8"/>
      <c r="DL11" s="8"/>
      <c r="DM11" s="8"/>
    </row>
    <row r="12" spans="1:125" ht="18" customHeight="1" x14ac:dyDescent="0.3">
      <c r="A12" s="11">
        <f t="shared" si="0"/>
        <v>1961</v>
      </c>
      <c r="B12" s="8"/>
      <c r="C12" s="8"/>
      <c r="D12" s="8"/>
      <c r="E12" s="8"/>
      <c r="F12" s="8"/>
      <c r="G12" s="8"/>
      <c r="H12" s="8"/>
      <c r="I12" s="8"/>
      <c r="J12" s="8"/>
      <c r="K12" s="8"/>
      <c r="O12" s="8"/>
      <c r="P12" s="8"/>
      <c r="Q12" s="8"/>
      <c r="R12" s="8"/>
      <c r="S12" s="8"/>
      <c r="T12" s="8"/>
      <c r="U12" s="8"/>
      <c r="V12" s="8"/>
      <c r="W12" s="8"/>
      <c r="X12" s="15"/>
      <c r="AA12" s="8"/>
      <c r="AB12" s="8"/>
      <c r="AC12" s="8"/>
      <c r="AD12" s="8"/>
      <c r="AE12" s="8"/>
      <c r="AF12" s="8"/>
      <c r="AG12" s="8"/>
      <c r="AH12" s="8"/>
      <c r="AI12" s="8"/>
      <c r="AJ12" s="8"/>
      <c r="AW12" s="8"/>
      <c r="AX12" s="8"/>
      <c r="AY12" s="8"/>
      <c r="AZ12" s="8"/>
      <c r="BA12" s="8"/>
      <c r="BB12" s="8"/>
      <c r="BC12" s="8"/>
      <c r="BD12" s="8"/>
      <c r="BE12" s="8"/>
      <c r="BF12" s="8"/>
      <c r="BG12" s="9"/>
      <c r="BH12" s="9"/>
      <c r="BJ12" s="8"/>
      <c r="BK12" s="8"/>
      <c r="BL12" s="8"/>
      <c r="BM12" s="8"/>
      <c r="BN12" s="8"/>
      <c r="BO12" s="8"/>
      <c r="BP12" s="8"/>
      <c r="BQ12" s="8"/>
      <c r="BR12" s="8"/>
      <c r="BS12" s="8"/>
      <c r="BT12" s="9"/>
      <c r="BU12" s="9"/>
      <c r="BW12" s="8"/>
      <c r="BX12" s="8"/>
      <c r="BY12" s="8"/>
      <c r="BZ12" s="8"/>
      <c r="CA12" s="8"/>
      <c r="CB12" s="8"/>
      <c r="CC12" s="8"/>
      <c r="CD12" s="8"/>
      <c r="CE12" s="8"/>
      <c r="CF12" s="8"/>
      <c r="CH12" s="8"/>
      <c r="CI12" s="8"/>
      <c r="CJ12" s="8"/>
      <c r="CK12" s="8"/>
      <c r="CL12" s="8"/>
      <c r="CM12" s="8"/>
      <c r="CN12" s="8"/>
      <c r="CO12" s="8"/>
      <c r="CP12" s="8"/>
      <c r="CQ12" s="8"/>
      <c r="CS12" s="8"/>
      <c r="CT12" s="8"/>
      <c r="CU12" s="8"/>
      <c r="CV12" s="8"/>
      <c r="CW12" s="8"/>
      <c r="CX12" s="8"/>
      <c r="CY12" s="8"/>
      <c r="CZ12" s="8"/>
      <c r="DA12" s="8"/>
      <c r="DB12" s="8"/>
      <c r="DC12" s="8"/>
      <c r="DI12" s="8"/>
      <c r="DJ12" s="8"/>
      <c r="DK12" s="8"/>
      <c r="DL12" s="8"/>
      <c r="DM12" s="8"/>
    </row>
    <row r="13" spans="1:125" ht="18" customHeight="1" x14ac:dyDescent="0.3">
      <c r="A13" s="11">
        <f t="shared" si="0"/>
        <v>1962</v>
      </c>
      <c r="B13" s="8">
        <v>-0.13476443290710449</v>
      </c>
      <c r="C13" s="8">
        <v>-0.13476447222397034</v>
      </c>
      <c r="D13" s="17">
        <v>3.9316865846350524E-8</v>
      </c>
      <c r="E13" s="8">
        <v>-0.16396407632615487</v>
      </c>
      <c r="F13" s="8">
        <v>-0.10556478948805412</v>
      </c>
      <c r="G13" s="8">
        <v>-0.13745558056543664</v>
      </c>
      <c r="H13" s="8">
        <v>-0.13745558056572829</v>
      </c>
      <c r="I13" s="8">
        <v>-0.14412804710061641</v>
      </c>
      <c r="J13" s="8">
        <v>-0.14781041296566616</v>
      </c>
      <c r="K13" s="8"/>
      <c r="O13" s="8">
        <v>6.2074631452560425E-2</v>
      </c>
      <c r="P13" s="8">
        <v>5.7742823257460704E-2</v>
      </c>
      <c r="Q13" s="17">
        <v>4.3318081950997206E-3</v>
      </c>
      <c r="R13" s="8">
        <v>1.6632839065871388E-2</v>
      </c>
      <c r="S13" s="8">
        <v>0.10751642383924946</v>
      </c>
      <c r="T13" s="8">
        <v>7.7640317989733948E-2</v>
      </c>
      <c r="U13" s="8">
        <v>8.1171188828752711E-2</v>
      </c>
      <c r="V13" s="8">
        <v>5.6314739498323996E-2</v>
      </c>
      <c r="W13" s="8"/>
      <c r="X13" s="15"/>
      <c r="AA13" s="8">
        <v>-0.13702624944278829</v>
      </c>
      <c r="AB13" s="8">
        <v>-0.13699286217088136</v>
      </c>
      <c r="AC13" s="17">
        <v>-3.3387271906937244E-5</v>
      </c>
      <c r="AD13" s="8">
        <v>-0.20181279901203492</v>
      </c>
      <c r="AE13" s="8">
        <v>-7.223969987354166E-2</v>
      </c>
      <c r="AF13" s="8">
        <v>-0.16425872313589562</v>
      </c>
      <c r="AG13" s="8">
        <v>-7.1994045593566799E-2</v>
      </c>
      <c r="AH13" s="8">
        <v>-7.1994045592061212E-2</v>
      </c>
      <c r="AI13" s="8"/>
      <c r="AJ13" s="8"/>
      <c r="AL13" s="73">
        <v>-0.14037505258830457</v>
      </c>
      <c r="AM13" s="8">
        <v>-0.14034166531639763</v>
      </c>
      <c r="AN13" s="19">
        <v>-3.3387271906937244E-5</v>
      </c>
      <c r="AO13" s="8">
        <v>-0.18007430596638302</v>
      </c>
      <c r="AP13" s="8">
        <v>-0.10067579921022612</v>
      </c>
      <c r="AQ13" s="8">
        <v>-0.15373990217103656</v>
      </c>
      <c r="AR13" s="8">
        <v>-9.6865582444050594E-2</v>
      </c>
      <c r="AS13" s="8">
        <v>-9.686558244341284E-2</v>
      </c>
      <c r="AT13" s="8">
        <f>AS13+(AO13-AL13)</f>
        <v>-0.13656483582149129</v>
      </c>
      <c r="AU13" s="8">
        <f>AS13+(AP13-AL13)</f>
        <v>-5.7166329065334393E-2</v>
      </c>
      <c r="AW13" s="8">
        <v>-0.13309996657901341</v>
      </c>
      <c r="AX13" s="8">
        <v>-0.13369383179843136</v>
      </c>
      <c r="AY13" s="17">
        <v>5.93865219417955E-4</v>
      </c>
      <c r="AZ13" s="8">
        <v>-0.17959572074060509</v>
      </c>
      <c r="BA13" s="8">
        <v>-8.6604212417421722E-2</v>
      </c>
      <c r="BB13" s="8">
        <v>-0.15780726565649172</v>
      </c>
      <c r="BC13" s="8">
        <v>-9.4294246354757971E-2</v>
      </c>
      <c r="BD13" s="8">
        <v>-9.429424635481623E-2</v>
      </c>
      <c r="BE13" s="8">
        <v>-9.4294246350595246E-2</v>
      </c>
      <c r="BF13" s="8">
        <v>-9.4294246350596619E-2</v>
      </c>
      <c r="BG13" s="8">
        <f>BC13+(AZ13-AW13)</f>
        <v>-0.14079000051634966</v>
      </c>
      <c r="BH13" s="8">
        <f>BC13+(BA13-AW13)</f>
        <v>-4.7798492193166287E-2</v>
      </c>
      <c r="BJ13" s="24">
        <v>-0.28943091885543198</v>
      </c>
      <c r="BK13" s="24">
        <v>-0.2773715379402788</v>
      </c>
      <c r="BL13" s="24">
        <v>-7.413194778248422E-3</v>
      </c>
      <c r="BM13" s="24">
        <v>-0.31300726736953677</v>
      </c>
      <c r="BN13" s="24">
        <v>-0.26585457034132709</v>
      </c>
      <c r="BO13" s="24">
        <v>-0.27058905080846185</v>
      </c>
      <c r="BP13" s="24">
        <v>-0.2544694542040995</v>
      </c>
      <c r="BQ13" s="24">
        <v>-0.21978649317101351</v>
      </c>
      <c r="BR13" s="24">
        <v>-0.20252803995531443</v>
      </c>
      <c r="BS13" s="24">
        <v>-0.20252803995529212</v>
      </c>
      <c r="BT13" s="88">
        <f>BP13+(BM13-BJ13)</f>
        <v>-0.27804580271820428</v>
      </c>
      <c r="BU13" s="88">
        <f>BP13+(BN13-BJ13)</f>
        <v>-0.2308931056899946</v>
      </c>
      <c r="BW13" s="8"/>
      <c r="BX13" s="8"/>
      <c r="BY13" s="8"/>
      <c r="BZ13" s="8"/>
      <c r="CA13" s="8"/>
      <c r="CB13" s="8"/>
      <c r="CC13" s="8"/>
      <c r="CD13" s="8"/>
      <c r="CE13" s="8"/>
      <c r="CF13" s="8"/>
      <c r="CH13" s="8"/>
      <c r="CI13" s="8"/>
      <c r="CJ13" s="8"/>
      <c r="CK13" s="8"/>
      <c r="CL13" s="8"/>
      <c r="CM13" s="8"/>
      <c r="CN13" s="8"/>
      <c r="CO13" s="8"/>
      <c r="CP13" s="8"/>
      <c r="CQ13" s="8"/>
      <c r="CS13" s="8"/>
      <c r="CT13" s="8"/>
      <c r="CU13" s="8"/>
      <c r="CV13" s="8"/>
      <c r="CW13" s="8"/>
      <c r="CX13" s="8"/>
      <c r="CY13" s="8"/>
      <c r="CZ13" s="8"/>
      <c r="DA13" s="8"/>
      <c r="DB13" s="8"/>
      <c r="DC13" s="8"/>
      <c r="DI13" s="8"/>
      <c r="DJ13" s="8"/>
      <c r="DK13" s="8"/>
      <c r="DL13" s="8"/>
      <c r="DM13" s="8"/>
    </row>
    <row r="14" spans="1:125" ht="18" customHeight="1" x14ac:dyDescent="0.3">
      <c r="A14" s="11">
        <f t="shared" si="0"/>
        <v>1963</v>
      </c>
      <c r="B14" s="8"/>
      <c r="C14" s="8"/>
      <c r="D14" s="8"/>
      <c r="E14" s="8"/>
      <c r="F14" s="8"/>
      <c r="G14" s="8"/>
      <c r="H14" s="8"/>
      <c r="I14" s="8"/>
      <c r="J14" s="8"/>
      <c r="K14" s="8"/>
      <c r="O14" s="8"/>
      <c r="P14" s="8"/>
      <c r="Q14" s="8"/>
      <c r="R14" s="8"/>
      <c r="S14" s="8"/>
      <c r="T14" s="8"/>
      <c r="U14" s="8"/>
      <c r="V14" s="8"/>
      <c r="W14" s="8"/>
      <c r="X14" s="15"/>
      <c r="AA14" s="8"/>
      <c r="AB14" s="8"/>
      <c r="AC14" s="8"/>
      <c r="AD14" s="8"/>
      <c r="AE14" s="8"/>
      <c r="AF14" s="8"/>
      <c r="AG14" s="8"/>
      <c r="AH14" s="8"/>
      <c r="AI14" s="8"/>
      <c r="AJ14" s="8"/>
      <c r="AW14" s="8"/>
      <c r="AX14" s="8"/>
      <c r="AY14" s="8"/>
      <c r="AZ14" s="8"/>
      <c r="BA14" s="8"/>
      <c r="BB14" s="8"/>
      <c r="BC14" s="8"/>
      <c r="BD14" s="8"/>
      <c r="BE14" s="8"/>
      <c r="BF14" s="8"/>
      <c r="BG14" s="9"/>
      <c r="BH14" s="9"/>
      <c r="BJ14" s="8"/>
      <c r="BK14" s="8"/>
      <c r="BL14" s="8"/>
      <c r="BM14" s="8"/>
      <c r="BN14" s="8"/>
      <c r="BO14" s="8"/>
      <c r="BP14" s="8"/>
      <c r="BQ14" s="8"/>
      <c r="BR14" s="8"/>
      <c r="BS14" s="8"/>
      <c r="BT14" s="9"/>
      <c r="BU14" s="9"/>
      <c r="BW14" s="8"/>
      <c r="BX14" s="8"/>
      <c r="BY14" s="8"/>
      <c r="BZ14" s="8"/>
      <c r="CA14" s="8"/>
      <c r="CB14" s="8"/>
      <c r="CC14" s="8"/>
      <c r="CD14" s="8"/>
      <c r="CE14" s="8"/>
      <c r="CF14" s="8"/>
      <c r="CH14" s="8"/>
      <c r="CI14" s="8"/>
      <c r="CJ14" s="8"/>
      <c r="CK14" s="8"/>
      <c r="CL14" s="8"/>
      <c r="CM14" s="8"/>
      <c r="CN14" s="8"/>
      <c r="CO14" s="8"/>
      <c r="CP14" s="8"/>
      <c r="CQ14" s="8"/>
      <c r="CS14" s="8"/>
      <c r="CT14" s="8"/>
      <c r="CU14" s="8"/>
      <c r="CV14" s="8"/>
      <c r="CW14" s="8"/>
      <c r="CX14" s="8"/>
      <c r="CY14" s="8"/>
      <c r="CZ14" s="8"/>
      <c r="DA14" s="8"/>
      <c r="DB14" s="8"/>
      <c r="DC14" s="8"/>
      <c r="DI14" s="8"/>
      <c r="DJ14" s="8"/>
      <c r="DK14" s="8"/>
      <c r="DL14" s="8"/>
      <c r="DM14" s="8"/>
    </row>
    <row r="15" spans="1:125" ht="18" customHeight="1" x14ac:dyDescent="0.3">
      <c r="A15" s="11">
        <f t="shared" si="0"/>
        <v>1964</v>
      </c>
      <c r="B15" s="8"/>
      <c r="C15" s="8"/>
      <c r="D15" s="8"/>
      <c r="E15" s="8"/>
      <c r="F15" s="8"/>
      <c r="G15" s="8"/>
      <c r="H15" s="8"/>
      <c r="I15" s="8"/>
      <c r="J15" s="8"/>
      <c r="K15" s="8"/>
      <c r="O15" s="8"/>
      <c r="P15" s="8"/>
      <c r="Q15" s="8"/>
      <c r="R15" s="8"/>
      <c r="S15" s="8"/>
      <c r="T15" s="8"/>
      <c r="U15" s="8"/>
      <c r="V15" s="8"/>
      <c r="W15" s="8"/>
      <c r="X15" s="15"/>
      <c r="AA15" s="8"/>
      <c r="AB15" s="8"/>
      <c r="AC15" s="8"/>
      <c r="AD15" s="8"/>
      <c r="AE15" s="8"/>
      <c r="AF15" s="8"/>
      <c r="AG15" s="8"/>
      <c r="AH15" s="8"/>
      <c r="AI15" s="8"/>
      <c r="AJ15" s="8"/>
      <c r="AW15" s="8"/>
      <c r="AX15" s="8"/>
      <c r="AY15" s="8"/>
      <c r="AZ15" s="8"/>
      <c r="BA15" s="8"/>
      <c r="BB15" s="8"/>
      <c r="BC15" s="8"/>
      <c r="BD15" s="8"/>
      <c r="BE15" s="8"/>
      <c r="BF15" s="8"/>
      <c r="BG15" s="9"/>
      <c r="BH15" s="9"/>
      <c r="BJ15" s="8"/>
      <c r="BK15" s="8"/>
      <c r="BL15" s="8"/>
      <c r="BM15" s="8"/>
      <c r="BN15" s="8"/>
      <c r="BO15" s="8"/>
      <c r="BP15" s="8"/>
      <c r="BQ15" s="8"/>
      <c r="BR15" s="8"/>
      <c r="BS15" s="8"/>
      <c r="BT15" s="9"/>
      <c r="BU15" s="9"/>
      <c r="BW15" s="8"/>
      <c r="BX15" s="8"/>
      <c r="BY15" s="8"/>
      <c r="BZ15" s="8"/>
      <c r="CA15" s="8"/>
      <c r="CB15" s="8"/>
      <c r="CC15" s="8"/>
      <c r="CD15" s="8"/>
      <c r="CE15" s="8"/>
      <c r="CF15" s="8"/>
      <c r="CH15" s="8"/>
      <c r="CI15" s="8"/>
      <c r="CJ15" s="8"/>
      <c r="CK15" s="8"/>
      <c r="CL15" s="8"/>
      <c r="CM15" s="8"/>
      <c r="CN15" s="8"/>
      <c r="CO15" s="8"/>
      <c r="CP15" s="8"/>
      <c r="CQ15" s="8"/>
      <c r="CS15" s="8"/>
      <c r="CT15" s="8"/>
      <c r="CU15" s="8"/>
      <c r="CV15" s="8"/>
      <c r="CW15" s="8"/>
      <c r="CX15" s="8"/>
      <c r="CY15" s="8"/>
      <c r="CZ15" s="8"/>
      <c r="DA15" s="8"/>
      <c r="DB15" s="8"/>
      <c r="DC15" s="8"/>
      <c r="DI15" s="8"/>
      <c r="DJ15" s="8"/>
      <c r="DK15" s="8"/>
      <c r="DL15" s="8"/>
      <c r="DM15" s="8"/>
    </row>
    <row r="16" spans="1:125" ht="18" customHeight="1" x14ac:dyDescent="0.3">
      <c r="A16" s="11">
        <f t="shared" si="0"/>
        <v>1965</v>
      </c>
      <c r="B16" s="8">
        <v>-0.14401795401841197</v>
      </c>
      <c r="C16" s="8">
        <v>-0.10447732300155108</v>
      </c>
      <c r="D16" s="17">
        <v>-3.9540631016860894E-2</v>
      </c>
      <c r="E16" s="8">
        <v>-0.16880730976675012</v>
      </c>
      <c r="F16" s="8">
        <v>-0.11922859827007383</v>
      </c>
      <c r="G16" s="8">
        <v>-0.14346326633980228</v>
      </c>
      <c r="H16" s="8">
        <v>-0.14539830722071012</v>
      </c>
      <c r="I16" s="8">
        <v>-0.14842529241240893</v>
      </c>
      <c r="J16" s="8">
        <v>-0.14329707061204275</v>
      </c>
      <c r="K16" s="8"/>
      <c r="O16" s="8">
        <v>8.9015411746686951E-2</v>
      </c>
      <c r="P16" s="8">
        <v>5.804344549527389E-2</v>
      </c>
      <c r="Q16" s="17">
        <v>3.0971966251413061E-2</v>
      </c>
      <c r="R16" s="8">
        <v>5.0702830283465977E-2</v>
      </c>
      <c r="S16" s="8">
        <v>0.12732799320990792</v>
      </c>
      <c r="T16" s="8">
        <v>8.5470783558723701E-2</v>
      </c>
      <c r="U16" s="8">
        <v>8.506864676974131E-2</v>
      </c>
      <c r="V16" s="8">
        <v>9.9256427828606539E-2</v>
      </c>
      <c r="W16" s="8">
        <v>6.5739262630897591E-2</v>
      </c>
      <c r="X16" s="15"/>
      <c r="AA16" s="8">
        <v>-6.7994704818464202E-2</v>
      </c>
      <c r="AB16" s="8">
        <v>-7.0461577986302967E-2</v>
      </c>
      <c r="AC16" s="17">
        <v>2.4668731678387651E-3</v>
      </c>
      <c r="AD16" s="8">
        <v>-0.12046529593596605</v>
      </c>
      <c r="AE16" s="8">
        <v>-2.0457860036639887E-2</v>
      </c>
      <c r="AF16" s="8">
        <v>-6.9722339514639423E-2</v>
      </c>
      <c r="AG16" s="8">
        <v>-1.3669878664083229E-2</v>
      </c>
      <c r="AH16" s="8">
        <v>1.351369968122057E-2</v>
      </c>
      <c r="AI16" s="8"/>
      <c r="AJ16" s="8"/>
      <c r="AL16" s="73">
        <v>-7.0592972953057609E-2</v>
      </c>
      <c r="AM16" s="8">
        <v>-4.3059846120896375E-2</v>
      </c>
      <c r="AN16" s="74">
        <v>-2.7533126832161234E-2</v>
      </c>
      <c r="AO16" s="8">
        <v>-0.10554616453387432</v>
      </c>
      <c r="AP16" s="8">
        <v>-3.56397813722409E-2</v>
      </c>
      <c r="AQ16" s="8">
        <v>-8.5933345570136793E-2</v>
      </c>
      <c r="AR16" s="8">
        <v>-4.73460276902384E-2</v>
      </c>
      <c r="AS16" s="8">
        <v>-1.8502208520412809E-2</v>
      </c>
      <c r="AT16" s="8">
        <f t="shared" ref="AT16:AT18" si="1">AS16+(AO16-AL16)</f>
        <v>-5.3455400101229518E-2</v>
      </c>
      <c r="AU16" s="8">
        <f t="shared" ref="AU16:AU18" si="2">AS16+(AP16-AL16)</f>
        <v>1.64509830604039E-2</v>
      </c>
      <c r="AW16" s="8">
        <v>-0.13224413187586093</v>
      </c>
      <c r="AX16" s="8">
        <v>-9.8357626428114742E-2</v>
      </c>
      <c r="AY16" s="17">
        <v>-3.3886505447746185E-2</v>
      </c>
      <c r="AZ16" s="8">
        <v>-0.17196294467348502</v>
      </c>
      <c r="BA16" s="8">
        <v>-9.2525319078236828E-2</v>
      </c>
      <c r="BB16" s="8">
        <v>-0.14186312402988818</v>
      </c>
      <c r="BC16" s="8">
        <v>-0.12125073603431723</v>
      </c>
      <c r="BD16" s="8">
        <v>-0.12023642810345894</v>
      </c>
      <c r="BE16" s="8">
        <v>-0.12023642810397854</v>
      </c>
      <c r="BF16" s="8">
        <v>-0.12023642810398692</v>
      </c>
      <c r="BG16" s="8">
        <f>BC16+(AZ16-AW16)</f>
        <v>-0.16096954883194131</v>
      </c>
      <c r="BH16" s="8">
        <f>BC16+(BA16-AW16)</f>
        <v>-8.153192323669313E-2</v>
      </c>
      <c r="BJ16" s="24">
        <v>-0.27711741540337653</v>
      </c>
      <c r="BK16" s="24">
        <v>-0.2650580344882234</v>
      </c>
      <c r="BL16" s="24">
        <v>4.9003086738070301E-3</v>
      </c>
      <c r="BM16" s="24">
        <v>-0.30069376391748137</v>
      </c>
      <c r="BN16" s="24">
        <v>-0.25354106688927169</v>
      </c>
      <c r="BO16" s="24">
        <v>-0.25827554735640634</v>
      </c>
      <c r="BP16" s="24">
        <v>-0.24215595075204399</v>
      </c>
      <c r="BQ16" s="24">
        <v>-0.207472989718958</v>
      </c>
      <c r="BR16" s="24">
        <v>-0.19021453650325898</v>
      </c>
      <c r="BS16" s="24">
        <v>-0.19021453650323661</v>
      </c>
      <c r="BT16" s="88">
        <f>BP16+(BM16-BJ16)</f>
        <v>-0.26573229926614883</v>
      </c>
      <c r="BU16" s="88">
        <f>BP16+(BN16-BJ16)</f>
        <v>-0.21857960223793915</v>
      </c>
      <c r="BW16" s="8">
        <v>0.35066989441535601</v>
      </c>
      <c r="BX16" s="8">
        <v>0.35066989441535601</v>
      </c>
      <c r="BY16" s="17">
        <v>0</v>
      </c>
      <c r="BZ16" s="8">
        <v>0.30262785274261411</v>
      </c>
      <c r="CA16" s="8">
        <v>0.39871193608809791</v>
      </c>
      <c r="CB16" s="8">
        <v>0.33942363718817831</v>
      </c>
      <c r="CC16" s="8">
        <v>0.3404223230104701</v>
      </c>
      <c r="CD16" s="8">
        <v>0.3479761938083491</v>
      </c>
      <c r="CE16" s="8">
        <v>0.32966738897389009</v>
      </c>
      <c r="CH16" s="8">
        <v>-0.27426626545595878</v>
      </c>
      <c r="CI16" s="8">
        <v>-0.27426626545595878</v>
      </c>
      <c r="CJ16" s="17">
        <v>0</v>
      </c>
      <c r="CK16" s="8">
        <v>-0.29713441785943623</v>
      </c>
      <c r="CL16" s="8">
        <v>-0.25139811305248133</v>
      </c>
      <c r="CM16" s="8">
        <v>-0.26302570222872318</v>
      </c>
      <c r="CN16" s="8">
        <v>-0.26122733588500285</v>
      </c>
      <c r="CO16" s="8">
        <v>-0.25873618814369131</v>
      </c>
      <c r="CP16" s="8">
        <v>-0.24406082942357873</v>
      </c>
      <c r="CS16" s="8"/>
      <c r="CT16" s="8"/>
      <c r="CU16" s="8"/>
      <c r="CV16" s="8"/>
      <c r="CW16" s="8"/>
      <c r="CX16" s="8"/>
      <c r="CY16" s="8"/>
      <c r="CZ16" s="8"/>
      <c r="DA16" s="8"/>
      <c r="DB16" s="8"/>
      <c r="DC16" s="8"/>
      <c r="DI16" s="8"/>
      <c r="DJ16" s="8"/>
      <c r="DK16" s="8"/>
      <c r="DL16" s="8"/>
      <c r="DM16" s="8"/>
    </row>
    <row r="17" spans="1:117" ht="18" customHeight="1" x14ac:dyDescent="0.3">
      <c r="A17" s="11">
        <f t="shared" si="0"/>
        <v>1966</v>
      </c>
      <c r="B17" s="8"/>
      <c r="C17" s="8"/>
      <c r="D17" s="8"/>
      <c r="E17" s="8"/>
      <c r="F17" s="8"/>
      <c r="G17" s="8"/>
      <c r="H17" s="8"/>
      <c r="I17" s="8"/>
      <c r="J17" s="8"/>
      <c r="K17" s="8"/>
      <c r="O17" s="8"/>
      <c r="P17" s="8"/>
      <c r="Q17" s="8"/>
      <c r="R17" s="8"/>
      <c r="S17" s="8"/>
      <c r="T17" s="8"/>
      <c r="U17" s="8"/>
      <c r="V17" s="8"/>
      <c r="W17" s="8"/>
      <c r="X17" s="15"/>
      <c r="AA17" s="8"/>
      <c r="AB17" s="8"/>
      <c r="AC17" s="8"/>
      <c r="AD17" s="8"/>
      <c r="AE17" s="8"/>
      <c r="AF17" s="8"/>
      <c r="AG17" s="8"/>
      <c r="AH17" s="8"/>
      <c r="AI17" s="8"/>
      <c r="AJ17" s="8"/>
      <c r="AN17" s="74"/>
      <c r="AO17" s="8"/>
      <c r="AP17" s="8"/>
      <c r="AT17" s="8"/>
      <c r="AU17" s="8"/>
      <c r="AW17" s="8"/>
      <c r="AX17" s="8"/>
      <c r="AY17" s="8"/>
      <c r="AZ17" s="8"/>
      <c r="BA17" s="8"/>
      <c r="BB17" s="8"/>
      <c r="BC17" s="8"/>
      <c r="BD17" s="8"/>
      <c r="BE17" s="8"/>
      <c r="BF17" s="8"/>
      <c r="BG17" s="9"/>
      <c r="BH17" s="9"/>
      <c r="BJ17" s="8"/>
      <c r="BK17" s="8"/>
      <c r="BL17" s="8"/>
      <c r="BM17" s="8"/>
      <c r="BN17" s="8"/>
      <c r="BO17" s="8"/>
      <c r="BP17" s="8"/>
      <c r="BQ17" s="8"/>
      <c r="BR17" s="8"/>
      <c r="BS17" s="8"/>
      <c r="BT17" s="9"/>
      <c r="BU17" s="9"/>
      <c r="BW17" s="8"/>
      <c r="BX17" s="8"/>
      <c r="BY17" s="17"/>
      <c r="BZ17" s="8"/>
      <c r="CA17" s="8"/>
      <c r="CB17" s="8"/>
      <c r="CC17" s="8"/>
      <c r="CD17" s="8"/>
      <c r="CE17" s="8"/>
      <c r="CH17" s="8"/>
      <c r="CI17" s="8"/>
      <c r="CJ17" s="17"/>
      <c r="CK17" s="8"/>
      <c r="CL17" s="8"/>
      <c r="CM17" s="8"/>
      <c r="CN17" s="8"/>
      <c r="CO17" s="8"/>
      <c r="CP17" s="8"/>
      <c r="CS17" s="8"/>
      <c r="CT17" s="8"/>
      <c r="CU17" s="8"/>
      <c r="CV17" s="8"/>
      <c r="CW17" s="8"/>
      <c r="CX17" s="8"/>
      <c r="CY17" s="8"/>
      <c r="CZ17" s="8"/>
      <c r="DA17" s="8"/>
      <c r="DB17" s="8"/>
      <c r="DC17" s="8"/>
      <c r="DI17" s="8"/>
      <c r="DJ17" s="8"/>
      <c r="DK17" s="8"/>
      <c r="DL17" s="8"/>
      <c r="DM17" s="8"/>
    </row>
    <row r="18" spans="1:117" ht="18" customHeight="1" x14ac:dyDescent="0.3">
      <c r="A18" s="11">
        <f t="shared" si="0"/>
        <v>1967</v>
      </c>
      <c r="B18" s="8">
        <v>-8.3922380877881217E-2</v>
      </c>
      <c r="C18" s="8">
        <v>-2.3826809466035589E-2</v>
      </c>
      <c r="D18" s="17">
        <v>-6.0095571411845627E-2</v>
      </c>
      <c r="E18" s="8">
        <v>-0.11095728446727214</v>
      </c>
      <c r="F18" s="8">
        <v>-5.6887477288490293E-2</v>
      </c>
      <c r="G18" s="8">
        <v>-6.1523856269422597E-2</v>
      </c>
      <c r="H18" s="8">
        <v>-5.7000362273502039E-2</v>
      </c>
      <c r="I18" s="8">
        <v>-6.0528879195636223E-2</v>
      </c>
      <c r="J18" s="8">
        <v>-5.5508563669174137E-2</v>
      </c>
      <c r="K18" s="8">
        <v>-4.7039188108400284E-3</v>
      </c>
      <c r="O18" s="8">
        <v>9.6243365068909029E-2</v>
      </c>
      <c r="P18" s="8">
        <v>0.10392847003293464</v>
      </c>
      <c r="Q18" s="17">
        <v>-7.6851049640256075E-3</v>
      </c>
      <c r="R18" s="8">
        <v>5.4934308689768244E-2</v>
      </c>
      <c r="S18" s="8">
        <v>0.1375524214480498</v>
      </c>
      <c r="T18" s="8">
        <v>9.7246047113202311E-2</v>
      </c>
      <c r="U18" s="8">
        <v>0.11394661379187765</v>
      </c>
      <c r="V18" s="8">
        <v>9.43170938161281E-2</v>
      </c>
      <c r="W18" s="8">
        <v>4.2676694542409466E-2</v>
      </c>
      <c r="X18" s="15"/>
      <c r="AA18" s="8">
        <v>-5.0456751202025724E-2</v>
      </c>
      <c r="AB18" s="8">
        <v>-3.3435144410456412E-2</v>
      </c>
      <c r="AC18" s="17">
        <v>-1.7021606791569312E-2</v>
      </c>
      <c r="AD18" s="8">
        <v>-0.10682386930132094</v>
      </c>
      <c r="AE18" s="8">
        <v>5.910366897269495E-3</v>
      </c>
      <c r="AF18" s="8">
        <v>-5.9325652872063823E-2</v>
      </c>
      <c r="AG18" s="8">
        <v>1.3583459339462013E-2</v>
      </c>
      <c r="AH18" s="8">
        <v>4.4701460431833984E-2</v>
      </c>
      <c r="AI18" s="8">
        <v>4.4701460745339955E-2</v>
      </c>
      <c r="AJ18" s="8"/>
      <c r="AL18" s="73">
        <v>-9.2889842586353188E-2</v>
      </c>
      <c r="AM18" s="8">
        <v>-4.5868235794783871E-2</v>
      </c>
      <c r="AN18" s="74">
        <v>-4.7021606791569311E-2</v>
      </c>
      <c r="AO18" s="8">
        <v>-0.13201814138514223</v>
      </c>
      <c r="AP18" s="8">
        <v>-5.3761543787564141E-2</v>
      </c>
      <c r="AQ18" s="8">
        <v>-0.10196828216362486</v>
      </c>
      <c r="AR18" s="8">
        <v>-3.2426253703986108E-2</v>
      </c>
      <c r="AS18" s="8">
        <v>5.7591921651700267E-3</v>
      </c>
      <c r="AT18" s="8">
        <f t="shared" si="1"/>
        <v>-3.3369106633619014E-2</v>
      </c>
      <c r="AU18" s="8">
        <f t="shared" si="2"/>
        <v>4.4887490963959074E-2</v>
      </c>
      <c r="AW18" s="8">
        <v>-0.13443720104603052</v>
      </c>
      <c r="AX18" s="8">
        <v>-0.13703293970518043</v>
      </c>
      <c r="AY18" s="17">
        <v>2.5957386591499154E-3</v>
      </c>
      <c r="AZ18" s="8">
        <v>-0.17917978667379347</v>
      </c>
      <c r="BA18" s="8">
        <v>-8.9694615418267565E-2</v>
      </c>
      <c r="BB18" s="8">
        <v>-0.14694302650306754</v>
      </c>
      <c r="BC18" s="8">
        <v>-0.13513738641011699</v>
      </c>
      <c r="BD18" s="8">
        <v>-0.12987997344795571</v>
      </c>
      <c r="BE18" s="8">
        <v>-0.12987997344807567</v>
      </c>
      <c r="BF18" s="8">
        <v>-0.1298799734480412</v>
      </c>
      <c r="BG18" s="8">
        <f>BC18+(AZ18-AW18)</f>
        <v>-0.17987997203787995</v>
      </c>
      <c r="BH18" s="8">
        <f>BC18+(BA18-AW18)</f>
        <v>-9.039480078235404E-2</v>
      </c>
      <c r="BJ18" s="24">
        <v>-0.28436227072253578</v>
      </c>
      <c r="BK18" s="24">
        <v>-0.2723028898073826</v>
      </c>
      <c r="BL18" s="24">
        <v>-2.344546645352219E-3</v>
      </c>
      <c r="BM18" s="24">
        <v>-0.30793861923664068</v>
      </c>
      <c r="BN18" s="24">
        <v>-0.260785922208431</v>
      </c>
      <c r="BO18" s="24">
        <v>-0.26552040267556554</v>
      </c>
      <c r="BP18" s="24">
        <v>-0.24940080607120318</v>
      </c>
      <c r="BQ18" s="24">
        <v>-0.21471784503811731</v>
      </c>
      <c r="BR18" s="24">
        <v>-0.19745939182241823</v>
      </c>
      <c r="BS18" s="24">
        <v>-0.19745939182239591</v>
      </c>
      <c r="BT18" s="88">
        <f>BP18+(BM18-BJ18)</f>
        <v>-0.27297715458530808</v>
      </c>
      <c r="BU18" s="88">
        <f>BP18+(BN18-BJ18)</f>
        <v>-0.2258244575570984</v>
      </c>
      <c r="BW18" s="8">
        <v>0.33283864057054818</v>
      </c>
      <c r="BX18" s="8">
        <v>0.33283864057054818</v>
      </c>
      <c r="BY18" s="17">
        <v>0</v>
      </c>
      <c r="BZ18" s="8">
        <v>0.28646064240785746</v>
      </c>
      <c r="CA18" s="8">
        <v>0.37921663873323891</v>
      </c>
      <c r="CB18" s="8">
        <v>0.33181553531111813</v>
      </c>
      <c r="CC18" s="8">
        <v>0.33170331170355311</v>
      </c>
      <c r="CD18" s="8">
        <v>0.33243762633310303</v>
      </c>
      <c r="CE18" s="8">
        <v>0.30561338512197667</v>
      </c>
      <c r="CH18" s="8">
        <v>-0.36875892723719261</v>
      </c>
      <c r="CI18" s="8">
        <v>-0.36875892723719261</v>
      </c>
      <c r="CJ18" s="17">
        <v>0</v>
      </c>
      <c r="CK18" s="8">
        <v>-0.39413641542715444</v>
      </c>
      <c r="CL18" s="8">
        <v>-0.34338143904723079</v>
      </c>
      <c r="CM18" s="8">
        <v>-0.36874780621884895</v>
      </c>
      <c r="CN18" s="8">
        <v>-0.36594010039448865</v>
      </c>
      <c r="CO18" s="8">
        <v>-0.35982768347844241</v>
      </c>
      <c r="CP18" s="8">
        <v>-0.33784567666399806</v>
      </c>
      <c r="CS18" s="8"/>
      <c r="CT18" s="8"/>
      <c r="CU18" s="8"/>
      <c r="CV18" s="8"/>
      <c r="CW18" s="8"/>
      <c r="CX18" s="8"/>
      <c r="CY18" s="8"/>
      <c r="CZ18" s="8"/>
      <c r="DA18" s="8"/>
      <c r="DB18" s="8"/>
      <c r="DC18" s="8"/>
      <c r="DI18" s="8"/>
      <c r="DJ18" s="8"/>
      <c r="DK18" s="8"/>
      <c r="DL18" s="8"/>
      <c r="DM18" s="8"/>
    </row>
    <row r="19" spans="1:117" ht="18" customHeight="1" x14ac:dyDescent="0.3">
      <c r="A19" s="11">
        <f t="shared" si="0"/>
        <v>1968</v>
      </c>
      <c r="B19" s="8"/>
      <c r="C19" s="8"/>
      <c r="D19" s="8"/>
      <c r="E19" s="8"/>
      <c r="F19" s="8"/>
      <c r="G19" s="8"/>
      <c r="H19" s="8"/>
      <c r="I19" s="8"/>
      <c r="J19" s="8"/>
      <c r="K19" s="8"/>
      <c r="O19" s="8"/>
      <c r="P19" s="8"/>
      <c r="Q19" s="8"/>
      <c r="R19" s="8"/>
      <c r="S19" s="8"/>
      <c r="T19" s="8"/>
      <c r="U19" s="8"/>
      <c r="V19" s="8"/>
      <c r="W19" s="8"/>
      <c r="X19" s="15"/>
      <c r="AA19" s="8"/>
      <c r="AB19" s="8"/>
      <c r="AC19" s="8"/>
      <c r="AD19" s="8"/>
      <c r="AE19" s="8"/>
      <c r="AF19" s="8"/>
      <c r="AG19" s="8"/>
      <c r="AH19" s="8"/>
      <c r="AI19" s="8"/>
      <c r="AJ19" s="8"/>
      <c r="AW19" s="8"/>
      <c r="AX19" s="8"/>
      <c r="AY19" s="8"/>
      <c r="AZ19" s="8"/>
      <c r="BA19" s="8"/>
      <c r="BB19" s="8"/>
      <c r="BC19" s="8"/>
      <c r="BD19" s="8"/>
      <c r="BE19" s="8"/>
      <c r="BF19" s="8"/>
      <c r="BG19" s="9"/>
      <c r="BH19" s="9"/>
      <c r="BJ19" s="8"/>
      <c r="BK19" s="8"/>
      <c r="BL19" s="8"/>
      <c r="BM19" s="8"/>
      <c r="BN19" s="8"/>
      <c r="BO19" s="8"/>
      <c r="BP19" s="8"/>
      <c r="BQ19" s="8"/>
      <c r="BR19" s="8"/>
      <c r="BS19" s="8"/>
      <c r="BT19" s="9"/>
      <c r="BU19" s="9"/>
      <c r="BW19" s="8"/>
      <c r="BX19" s="8"/>
      <c r="BY19" s="8"/>
      <c r="BZ19" s="8"/>
      <c r="CA19" s="8"/>
      <c r="CB19" s="8"/>
      <c r="CC19" s="8"/>
      <c r="CD19" s="8"/>
      <c r="CE19" s="8"/>
      <c r="CH19" s="8"/>
      <c r="CI19" s="8"/>
      <c r="CJ19" s="8"/>
      <c r="CK19" s="8"/>
      <c r="CL19" s="8"/>
      <c r="CM19" s="8"/>
      <c r="CN19" s="8"/>
      <c r="CO19" s="8"/>
      <c r="CP19" s="8"/>
      <c r="CS19" s="8"/>
      <c r="CT19" s="8"/>
      <c r="CU19" s="8"/>
      <c r="CV19" s="8"/>
      <c r="CW19" s="8"/>
      <c r="CX19" s="8"/>
      <c r="CY19" s="8"/>
      <c r="CZ19" s="8"/>
      <c r="DA19" s="8"/>
      <c r="DB19" s="8"/>
      <c r="DC19" s="8"/>
      <c r="DI19" s="8"/>
      <c r="DJ19" s="8"/>
      <c r="DK19" s="8"/>
      <c r="DL19" s="8"/>
      <c r="DM19" s="8"/>
    </row>
    <row r="20" spans="1:117" ht="18" customHeight="1" x14ac:dyDescent="0.3">
      <c r="A20" s="11">
        <f t="shared" si="0"/>
        <v>1969</v>
      </c>
      <c r="B20" s="8">
        <v>-0.12</v>
      </c>
      <c r="C20" s="8"/>
      <c r="D20" s="8"/>
      <c r="E20" s="8">
        <v>-0.14263105781221372</v>
      </c>
      <c r="F20" s="8">
        <v>-9.7368942187786273E-2</v>
      </c>
      <c r="G20" s="8"/>
      <c r="H20" s="8"/>
      <c r="I20" s="8"/>
      <c r="J20" s="8"/>
      <c r="K20" s="8"/>
      <c r="O20" s="8">
        <v>0</v>
      </c>
      <c r="P20" s="8"/>
      <c r="Q20" s="8"/>
      <c r="R20" s="8"/>
      <c r="S20" s="8"/>
      <c r="T20" s="8"/>
      <c r="U20" s="8"/>
      <c r="V20" s="8"/>
      <c r="W20" s="8"/>
      <c r="X20" s="15"/>
      <c r="AA20" s="8"/>
      <c r="AB20" s="8"/>
      <c r="AC20" s="8"/>
      <c r="AD20" s="8"/>
      <c r="AE20" s="8"/>
      <c r="AF20" s="8"/>
      <c r="AG20" s="8"/>
      <c r="AH20" s="8"/>
      <c r="AI20" s="8"/>
      <c r="AJ20" s="8"/>
      <c r="AW20" s="8"/>
      <c r="AX20" s="8"/>
      <c r="AY20" s="8"/>
      <c r="AZ20" s="8"/>
      <c r="BA20" s="8"/>
      <c r="BB20" s="8"/>
      <c r="BC20" s="8"/>
      <c r="BD20" s="8"/>
      <c r="BE20" s="8"/>
      <c r="BF20" s="8"/>
      <c r="BG20" s="9"/>
      <c r="BH20" s="9"/>
      <c r="BJ20" s="8"/>
      <c r="BK20" s="8"/>
      <c r="BL20" s="8"/>
      <c r="BM20" s="8"/>
      <c r="BN20" s="8"/>
      <c r="BO20" s="8"/>
      <c r="BP20" s="8"/>
      <c r="BQ20" s="8"/>
      <c r="BR20" s="8"/>
      <c r="BS20" s="8"/>
      <c r="BT20" s="9"/>
      <c r="BU20" s="9"/>
      <c r="BW20" s="8"/>
      <c r="BX20" s="8"/>
      <c r="BY20" s="8"/>
      <c r="BZ20" s="8"/>
      <c r="CA20" s="8"/>
      <c r="CB20" s="8"/>
      <c r="CC20" s="8"/>
      <c r="CD20" s="8"/>
      <c r="CE20" s="8"/>
      <c r="CH20" s="8"/>
      <c r="CI20" s="8"/>
      <c r="CJ20" s="8"/>
      <c r="CK20" s="8"/>
      <c r="CL20" s="8"/>
      <c r="CM20" s="8"/>
      <c r="CN20" s="8"/>
      <c r="CO20" s="8"/>
      <c r="CP20" s="8"/>
      <c r="CS20" s="8"/>
      <c r="CT20" s="8"/>
      <c r="CU20" s="8"/>
      <c r="CV20" s="8"/>
      <c r="CW20" s="8"/>
      <c r="CX20" s="8"/>
      <c r="CY20" s="8"/>
      <c r="CZ20" s="8"/>
      <c r="DA20" s="8"/>
      <c r="DB20" s="8"/>
      <c r="DC20" s="8"/>
      <c r="DI20" s="8"/>
      <c r="DJ20" s="8"/>
      <c r="DK20" s="8"/>
      <c r="DL20" s="8"/>
      <c r="DM20" s="8"/>
    </row>
    <row r="21" spans="1:117" ht="18" customHeight="1" x14ac:dyDescent="0.3">
      <c r="A21" s="11">
        <f t="shared" si="0"/>
        <v>1970</v>
      </c>
      <c r="B21" s="15"/>
      <c r="C21" s="15"/>
      <c r="D21" s="15"/>
      <c r="E21" s="15"/>
      <c r="F21" s="15"/>
      <c r="G21" s="15"/>
      <c r="H21" s="15"/>
      <c r="I21" s="15"/>
      <c r="J21" s="15"/>
      <c r="K21" s="15"/>
      <c r="O21" s="15"/>
      <c r="P21" s="15"/>
      <c r="Q21" s="15"/>
      <c r="R21" s="15"/>
      <c r="S21" s="15"/>
      <c r="T21" s="15"/>
      <c r="U21" s="15"/>
      <c r="V21" s="15"/>
      <c r="W21" s="15"/>
      <c r="X21" s="15"/>
      <c r="AA21" s="15"/>
      <c r="AB21" s="15"/>
      <c r="AC21" s="15"/>
      <c r="AD21" s="15"/>
      <c r="AE21" s="15"/>
      <c r="AF21" s="15"/>
      <c r="AG21" s="15"/>
      <c r="AH21" s="15"/>
      <c r="AI21" s="15"/>
      <c r="AJ21" s="15"/>
      <c r="AW21" s="15"/>
      <c r="AX21" s="15"/>
      <c r="AY21" s="15"/>
      <c r="AZ21" s="15"/>
      <c r="BA21" s="15"/>
      <c r="BB21" s="15"/>
      <c r="BC21" s="15"/>
      <c r="BD21" s="15"/>
      <c r="BE21" s="15"/>
      <c r="BF21" s="15"/>
      <c r="BG21" s="16"/>
      <c r="BH21" s="16"/>
      <c r="BJ21" s="15"/>
      <c r="BK21" s="15"/>
      <c r="BL21" s="15"/>
      <c r="BM21" s="15"/>
      <c r="BN21" s="15"/>
      <c r="BO21" s="15"/>
      <c r="BP21" s="15"/>
      <c r="BQ21" s="15"/>
      <c r="BR21" s="15"/>
      <c r="BS21" s="15"/>
      <c r="BT21" s="16"/>
      <c r="BU21" s="16"/>
      <c r="BW21" s="15"/>
      <c r="BX21" s="15"/>
      <c r="BY21" s="15"/>
      <c r="BZ21" s="15"/>
      <c r="CA21" s="15"/>
      <c r="CB21" s="15"/>
      <c r="CC21" s="15"/>
      <c r="CD21" s="15"/>
      <c r="CE21" s="15"/>
      <c r="CH21" s="15"/>
      <c r="CI21" s="15"/>
      <c r="CJ21" s="15"/>
      <c r="CK21" s="15"/>
      <c r="CL21" s="15"/>
      <c r="CM21" s="15"/>
      <c r="CN21" s="15"/>
      <c r="CO21" s="15"/>
      <c r="CP21" s="15"/>
      <c r="CS21" s="8"/>
      <c r="CT21" s="8"/>
      <c r="CU21" s="8"/>
      <c r="CV21" s="8"/>
      <c r="CW21" s="8"/>
      <c r="CX21" s="8"/>
      <c r="CY21" s="8"/>
      <c r="CZ21" s="8"/>
      <c r="DA21" s="8"/>
      <c r="DB21" s="8"/>
      <c r="DC21" s="8"/>
      <c r="DI21" s="8"/>
      <c r="DJ21" s="8"/>
      <c r="DK21" s="8"/>
      <c r="DL21" s="8"/>
      <c r="DM21" s="8"/>
    </row>
    <row r="22" spans="1:117" ht="18" customHeight="1" x14ac:dyDescent="0.3">
      <c r="A22" s="11">
        <f t="shared" si="0"/>
        <v>1971</v>
      </c>
      <c r="B22" s="8"/>
      <c r="C22" s="8"/>
      <c r="D22" s="8"/>
      <c r="E22" s="8"/>
      <c r="F22" s="8"/>
      <c r="G22" s="8"/>
      <c r="H22" s="8"/>
      <c r="I22" s="8"/>
      <c r="J22" s="8"/>
      <c r="K22" s="8"/>
      <c r="O22" s="8"/>
      <c r="P22" s="8"/>
      <c r="Q22" s="8"/>
      <c r="R22" s="8"/>
      <c r="S22" s="8"/>
      <c r="T22" s="8"/>
      <c r="U22" s="8"/>
      <c r="V22" s="8"/>
      <c r="W22" s="8"/>
      <c r="X22" s="15"/>
      <c r="AA22" s="8"/>
      <c r="AB22" s="8"/>
      <c r="AC22" s="8"/>
      <c r="AD22" s="8"/>
      <c r="AE22" s="8"/>
      <c r="AF22" s="8"/>
      <c r="AG22" s="8"/>
      <c r="AH22" s="8"/>
      <c r="AI22" s="8"/>
      <c r="AJ22" s="8"/>
      <c r="AW22" s="8"/>
      <c r="AX22" s="8"/>
      <c r="AY22" s="8"/>
      <c r="AZ22" s="8"/>
      <c r="BA22" s="8"/>
      <c r="BB22" s="8"/>
      <c r="BC22" s="8"/>
      <c r="BD22" s="8"/>
      <c r="BE22" s="8"/>
      <c r="BF22" s="8"/>
      <c r="BG22" s="9"/>
      <c r="BH22" s="9"/>
      <c r="BJ22" s="8"/>
      <c r="BK22" s="8"/>
      <c r="BL22" s="8"/>
      <c r="BM22" s="8"/>
      <c r="BN22" s="8"/>
      <c r="BO22" s="8"/>
      <c r="BP22" s="8"/>
      <c r="BQ22" s="8"/>
      <c r="BR22" s="8"/>
      <c r="BS22" s="8"/>
      <c r="BT22" s="9"/>
      <c r="BU22" s="9"/>
      <c r="BW22" s="8"/>
      <c r="BX22" s="8"/>
      <c r="BY22" s="8"/>
      <c r="BZ22" s="8"/>
      <c r="CA22" s="8"/>
      <c r="CB22" s="8"/>
      <c r="CC22" s="8"/>
      <c r="CD22" s="8"/>
      <c r="CE22" s="8"/>
      <c r="CH22" s="8"/>
      <c r="CI22" s="8"/>
      <c r="CJ22" s="8"/>
      <c r="CK22" s="8"/>
      <c r="CL22" s="8"/>
      <c r="CM22" s="8"/>
      <c r="CN22" s="8"/>
      <c r="CO22" s="8"/>
      <c r="CP22" s="8"/>
      <c r="CS22" s="8"/>
      <c r="CT22" s="8"/>
      <c r="CU22" s="8"/>
      <c r="CV22" s="8"/>
      <c r="CW22" s="8"/>
      <c r="CX22" s="8"/>
      <c r="CY22" s="8"/>
      <c r="CZ22" s="8"/>
      <c r="DA22" s="8"/>
      <c r="DB22" s="8"/>
      <c r="DC22" s="8"/>
      <c r="DI22" s="8"/>
      <c r="DJ22" s="8"/>
      <c r="DK22" s="8"/>
      <c r="DL22" s="8"/>
      <c r="DM22" s="8"/>
    </row>
    <row r="23" spans="1:117" ht="18" customHeight="1" x14ac:dyDescent="0.3">
      <c r="A23" s="11">
        <f t="shared" si="0"/>
        <v>1972</v>
      </c>
      <c r="B23" s="8"/>
      <c r="C23" s="8"/>
      <c r="D23" s="8"/>
      <c r="E23" s="8"/>
      <c r="F23" s="8"/>
      <c r="G23" s="8"/>
      <c r="H23" s="8"/>
      <c r="I23" s="8"/>
      <c r="J23" s="8"/>
      <c r="K23" s="8"/>
      <c r="O23" s="8"/>
      <c r="P23" s="8"/>
      <c r="Q23" s="8"/>
      <c r="R23" s="8"/>
      <c r="S23" s="8"/>
      <c r="T23" s="8"/>
      <c r="U23" s="8"/>
      <c r="V23" s="8"/>
      <c r="W23" s="8"/>
      <c r="X23" s="15"/>
      <c r="AA23" s="8"/>
      <c r="AB23" s="8"/>
      <c r="AC23" s="8"/>
      <c r="AD23" s="8"/>
      <c r="AE23" s="8"/>
      <c r="AF23" s="8"/>
      <c r="AG23" s="8"/>
      <c r="AH23" s="8"/>
      <c r="AI23" s="8"/>
      <c r="AJ23" s="8"/>
      <c r="AW23" s="8"/>
      <c r="AX23" s="8"/>
      <c r="AY23" s="8"/>
      <c r="AZ23" s="8"/>
      <c r="BA23" s="8"/>
      <c r="BB23" s="8"/>
      <c r="BC23" s="8"/>
      <c r="BD23" s="8"/>
      <c r="BE23" s="8"/>
      <c r="BF23" s="8"/>
      <c r="BG23" s="9"/>
      <c r="BH23" s="9"/>
      <c r="BJ23" s="8"/>
      <c r="BK23" s="8"/>
      <c r="BL23" s="8"/>
      <c r="BM23" s="8"/>
      <c r="BN23" s="8"/>
      <c r="BO23" s="8"/>
      <c r="BP23" s="8"/>
      <c r="BQ23" s="8"/>
      <c r="BR23" s="8"/>
      <c r="BS23" s="8"/>
      <c r="BT23" s="9"/>
      <c r="BU23" s="9"/>
      <c r="BW23" s="8"/>
      <c r="BX23" s="8"/>
      <c r="BY23" s="8"/>
      <c r="BZ23" s="8"/>
      <c r="CA23" s="8"/>
      <c r="CB23" s="8"/>
      <c r="CC23" s="8"/>
      <c r="CD23" s="8"/>
      <c r="CE23" s="8"/>
      <c r="CH23" s="8"/>
      <c r="CI23" s="8"/>
      <c r="CJ23" s="8"/>
      <c r="CK23" s="8"/>
      <c r="CL23" s="8"/>
      <c r="CM23" s="8"/>
      <c r="CN23" s="8"/>
      <c r="CO23" s="8"/>
      <c r="CP23" s="8"/>
      <c r="CS23" s="8"/>
      <c r="CT23" s="8"/>
      <c r="CU23" s="8"/>
      <c r="CV23" s="8"/>
      <c r="CW23" s="8"/>
      <c r="CX23" s="8"/>
      <c r="CY23" s="8"/>
      <c r="CZ23" s="8"/>
      <c r="DA23" s="8"/>
      <c r="DB23" s="8"/>
      <c r="DC23" s="8"/>
      <c r="DI23" s="8"/>
      <c r="DJ23" s="8"/>
      <c r="DK23" s="8"/>
      <c r="DL23" s="8"/>
      <c r="DM23" s="8"/>
    </row>
    <row r="24" spans="1:117" ht="18" customHeight="1" x14ac:dyDescent="0.3">
      <c r="A24" s="11">
        <f t="shared" si="0"/>
        <v>1973</v>
      </c>
      <c r="B24" s="8">
        <v>-7.3247194290161133E-2</v>
      </c>
      <c r="C24" s="8">
        <v>-7.3247192496183444E-2</v>
      </c>
      <c r="D24" s="17">
        <v>-1.7939776886244374E-9</v>
      </c>
      <c r="E24" s="8">
        <v>-9.1474406325197655E-2</v>
      </c>
      <c r="F24" s="8">
        <v>-5.5019982255124611E-2</v>
      </c>
      <c r="G24" s="8">
        <v>-7.5817228544762194E-2</v>
      </c>
      <c r="H24" s="8">
        <v>-7.223323305246275E-2</v>
      </c>
      <c r="I24" s="8">
        <v>-7.4938809390609734E-2</v>
      </c>
      <c r="J24" s="8">
        <v>-6.1526732818937231E-2</v>
      </c>
      <c r="K24" s="8">
        <v>-6.7631462260105656E-3</v>
      </c>
      <c r="O24" s="8">
        <v>0.28782294915128837</v>
      </c>
      <c r="P24" s="8">
        <v>0.24315776550177071</v>
      </c>
      <c r="Q24" s="17">
        <v>4.4665183649517659E-2</v>
      </c>
      <c r="R24" s="8">
        <v>0.2614029107948373</v>
      </c>
      <c r="S24" s="8">
        <v>0.31424298750773944</v>
      </c>
      <c r="T24" s="8">
        <v>0.28964579089526976</v>
      </c>
      <c r="U24" s="8">
        <v>0.33280609125961524</v>
      </c>
      <c r="V24" s="8">
        <v>0.25224830028623502</v>
      </c>
      <c r="W24" s="8">
        <v>0.15904916915682216</v>
      </c>
      <c r="X24" s="15"/>
      <c r="AA24" s="8">
        <v>-3.8651371703616988E-2</v>
      </c>
      <c r="AB24" s="8">
        <v>-4.3543399177755487E-2</v>
      </c>
      <c r="AC24" s="17">
        <v>4.8920274741384995E-3</v>
      </c>
      <c r="AD24" s="8">
        <v>-6.8432529857181387E-2</v>
      </c>
      <c r="AE24" s="8">
        <v>-8.8702135500525921E-3</v>
      </c>
      <c r="AF24" s="8">
        <v>-8.7944375329396668E-2</v>
      </c>
      <c r="AG24" s="8">
        <v>-4.3797670998097418E-3</v>
      </c>
      <c r="AH24" s="8">
        <v>3.3019235536870875E-2</v>
      </c>
      <c r="AI24" s="8">
        <v>3.3019235536051683E-2</v>
      </c>
      <c r="AJ24" s="8"/>
      <c r="AL24" s="73">
        <v>-4.2147935952964795E-2</v>
      </c>
      <c r="AM24" s="8">
        <v>-4.7039963427103294E-2</v>
      </c>
      <c r="AN24" s="19">
        <v>4.8920274741384995E-3</v>
      </c>
      <c r="AO24" s="8">
        <v>-7.1904163412003633E-2</v>
      </c>
      <c r="AP24" s="8">
        <v>-1.2391708493925953E-2</v>
      </c>
      <c r="AQ24" s="8">
        <v>-8.9820791182434079E-2</v>
      </c>
      <c r="AR24" s="8">
        <v>-7.3831413932422749E-3</v>
      </c>
      <c r="AS24" s="8">
        <v>2.7748432753021812E-2</v>
      </c>
      <c r="AT24" s="8">
        <f t="shared" ref="AT24:AT25" si="3">AS24+(AO24-AL24)</f>
        <v>-2.0077947060170263E-3</v>
      </c>
      <c r="AU24" s="8">
        <f t="shared" ref="AU24:AU25" si="4">AS24+(AP24-AL24)</f>
        <v>5.7504660212060653E-2</v>
      </c>
      <c r="AW24" s="8">
        <v>-0.14988260136710274</v>
      </c>
      <c r="AX24" s="8">
        <v>-0.14858156824257768</v>
      </c>
      <c r="AY24" s="17">
        <v>-1.3010331245250639E-3</v>
      </c>
      <c r="AZ24" s="8">
        <v>-0.17900774887157084</v>
      </c>
      <c r="BA24" s="8">
        <v>-0.12075745386263464</v>
      </c>
      <c r="BB24" s="8">
        <v>-0.17531313279574323</v>
      </c>
      <c r="BC24" s="8">
        <v>-0.14405745436625653</v>
      </c>
      <c r="BD24" s="8">
        <v>-0.12925778385689288</v>
      </c>
      <c r="BE24" s="8">
        <v>-7.7395751636122168E-2</v>
      </c>
      <c r="BF24" s="8">
        <v>-7.7395751636133436E-2</v>
      </c>
      <c r="BG24" s="8">
        <f t="shared" ref="BG24:BG25" si="5">BC24+(AZ24-AW24)</f>
        <v>-0.17318260187072462</v>
      </c>
      <c r="BH24" s="8">
        <f t="shared" ref="BH24:BH25" si="6">BC24+(BA24-AW24)</f>
        <v>-0.11493230686178843</v>
      </c>
      <c r="BJ24" s="8">
        <v>-0.29407710499233675</v>
      </c>
      <c r="BK24" s="8">
        <v>-0.28201772407718356</v>
      </c>
      <c r="BL24" s="17">
        <v>-1.2059380915153184E-2</v>
      </c>
      <c r="BM24" s="8">
        <v>-0.31765345350644159</v>
      </c>
      <c r="BN24" s="8">
        <v>-0.27050075647823191</v>
      </c>
      <c r="BO24" s="8">
        <v>-0.27523523694536656</v>
      </c>
      <c r="BP24" s="8">
        <v>-0.25911564034100421</v>
      </c>
      <c r="BQ24" s="8">
        <v>-0.22443267930791827</v>
      </c>
      <c r="BR24" s="8">
        <v>-0.20717422609221919</v>
      </c>
      <c r="BS24" s="8">
        <v>-0.20717422609219685</v>
      </c>
      <c r="BT24" s="88">
        <f t="shared" ref="BT24:BT25" si="7">BP24+(BM24-BJ24)</f>
        <v>-0.28269198885510904</v>
      </c>
      <c r="BU24" s="88">
        <f t="shared" ref="BU24:BU25" si="8">BP24+(BN24-BJ24)</f>
        <v>-0.23553929182689937</v>
      </c>
      <c r="BW24" s="8">
        <v>0.43734852478488906</v>
      </c>
      <c r="BX24" s="8">
        <v>0.43734852478488906</v>
      </c>
      <c r="BY24" s="17">
        <v>0</v>
      </c>
      <c r="BZ24" s="8">
        <v>0.41629324515682686</v>
      </c>
      <c r="CA24" s="8">
        <v>0.45840380441295125</v>
      </c>
      <c r="CB24" s="8">
        <v>0.40953350708754549</v>
      </c>
      <c r="CC24" s="8">
        <v>0.42259660923720987</v>
      </c>
      <c r="CD24" s="8">
        <v>0.41476669493262797</v>
      </c>
      <c r="CE24" s="8">
        <v>0.36072738674786486</v>
      </c>
      <c r="CH24" s="8">
        <v>-0.43392379836849526</v>
      </c>
      <c r="CI24" s="8">
        <v>-0.43392379836849526</v>
      </c>
      <c r="CJ24" s="17">
        <v>0</v>
      </c>
      <c r="CK24" s="8">
        <v>-0.45074999313052727</v>
      </c>
      <c r="CL24" s="8">
        <v>-0.41709760360646325</v>
      </c>
      <c r="CM24" s="8">
        <v>-0.40466503783105934</v>
      </c>
      <c r="CN24" s="8">
        <v>-0.39785482856749499</v>
      </c>
      <c r="CO24" s="8">
        <v>-0.38970799946007884</v>
      </c>
      <c r="CP24" s="8">
        <v>-0.33666916610677544</v>
      </c>
      <c r="CS24" s="8"/>
      <c r="CT24" s="8"/>
      <c r="CU24" s="8"/>
      <c r="CV24" s="8"/>
      <c r="CW24" s="8"/>
      <c r="CX24" s="8"/>
      <c r="CY24" s="8"/>
      <c r="CZ24" s="8"/>
      <c r="DA24" s="8"/>
      <c r="DB24" s="8"/>
      <c r="DC24" s="8"/>
      <c r="DI24" s="8"/>
      <c r="DJ24" s="8"/>
      <c r="DK24" s="8"/>
      <c r="DL24" s="8"/>
      <c r="DM24" s="8"/>
    </row>
    <row r="25" spans="1:117" ht="18" customHeight="1" x14ac:dyDescent="0.3">
      <c r="A25" s="11">
        <f t="shared" si="0"/>
        <v>1974</v>
      </c>
      <c r="B25" s="8">
        <v>-9.6435457468032837E-2</v>
      </c>
      <c r="C25" s="8">
        <v>-9.6435474131429028E-2</v>
      </c>
      <c r="D25" s="17">
        <v>1.6663396190663704E-8</v>
      </c>
      <c r="E25" s="8">
        <v>-0.11388344528994715</v>
      </c>
      <c r="F25" s="8">
        <v>-7.8987469646118524E-2</v>
      </c>
      <c r="G25" s="8">
        <v>-0.10034225862649336</v>
      </c>
      <c r="H25" s="8">
        <v>-9.1589550381893245E-2</v>
      </c>
      <c r="I25" s="8">
        <v>-9.2981655962158016E-2</v>
      </c>
      <c r="J25" s="8">
        <v>-8.2169866130596569E-2</v>
      </c>
      <c r="K25" s="8">
        <v>-2.9437300440517837E-2</v>
      </c>
      <c r="O25" s="8">
        <v>0.25569703632390861</v>
      </c>
      <c r="P25" s="8">
        <v>0.2421420891911269</v>
      </c>
      <c r="Q25" s="17">
        <v>1.3554947132781714E-2</v>
      </c>
      <c r="R25" s="8">
        <v>0.23061866654661256</v>
      </c>
      <c r="S25" s="8">
        <v>0.28077540610120466</v>
      </c>
      <c r="T25" s="8">
        <v>0.2592565477302109</v>
      </c>
      <c r="U25" s="8">
        <v>0.28873479600445418</v>
      </c>
      <c r="V25" s="8">
        <v>0.18814725229261337</v>
      </c>
      <c r="W25" s="8">
        <v>0.10607433743033745</v>
      </c>
      <c r="X25" s="15"/>
      <c r="AA25" s="8">
        <v>8.0515281483861667E-4</v>
      </c>
      <c r="AB25" s="8">
        <v>1.3523478196490746E-5</v>
      </c>
      <c r="AC25" s="17">
        <v>7.9162933664212592E-4</v>
      </c>
      <c r="AD25" s="8">
        <v>-2.7587264275629918E-2</v>
      </c>
      <c r="AE25" s="8">
        <v>2.9197569905307152E-2</v>
      </c>
      <c r="AF25" s="8">
        <v>-4.8449710598680924E-2</v>
      </c>
      <c r="AG25" s="8">
        <v>1.5448518846923887E-2</v>
      </c>
      <c r="AH25" s="8">
        <v>5.7048487121470086E-2</v>
      </c>
      <c r="AI25" s="8">
        <v>5.7048487121414748E-2</v>
      </c>
      <c r="AJ25" s="8"/>
      <c r="AL25" s="73">
        <v>-1.8057982981227599E-3</v>
      </c>
      <c r="AM25" s="8">
        <v>-2.5974276347648859E-3</v>
      </c>
      <c r="AN25" s="19">
        <v>7.9162933664212592E-4</v>
      </c>
      <c r="AO25" s="8">
        <v>-3.0216880378975457E-2</v>
      </c>
      <c r="AP25" s="8">
        <v>2.6605283782729937E-2</v>
      </c>
      <c r="AQ25" s="8">
        <v>-4.9644087034812927E-2</v>
      </c>
      <c r="AR25" s="8">
        <v>1.2642656406440786E-2</v>
      </c>
      <c r="AS25" s="8">
        <v>5.1504321073816757E-2</v>
      </c>
      <c r="AT25" s="8">
        <f t="shared" si="3"/>
        <v>2.309323899296406E-2</v>
      </c>
      <c r="AU25" s="8">
        <f t="shared" si="4"/>
        <v>7.9915403154669454E-2</v>
      </c>
      <c r="AW25" s="8">
        <v>-0.11227475272284604</v>
      </c>
      <c r="AX25" s="8">
        <v>-0.11190832710482823</v>
      </c>
      <c r="AY25" s="17">
        <v>-3.6642561801780715E-4</v>
      </c>
      <c r="AZ25" s="8">
        <v>-0.14156269294373464</v>
      </c>
      <c r="BA25" s="8">
        <v>-8.2986812501957441E-2</v>
      </c>
      <c r="BB25" s="8">
        <v>-0.1368880571939631</v>
      </c>
      <c r="BC25" s="8">
        <v>-0.12566410828006322</v>
      </c>
      <c r="BD25" s="8">
        <v>-0.11070356965011752</v>
      </c>
      <c r="BE25" s="8">
        <v>-6.6562678095146127E-2</v>
      </c>
      <c r="BF25" s="8">
        <v>-6.6562678095149347E-2</v>
      </c>
      <c r="BG25" s="8">
        <f t="shared" si="5"/>
        <v>-0.15495204850095182</v>
      </c>
      <c r="BH25" s="8">
        <f t="shared" si="6"/>
        <v>-9.6376168059174622E-2</v>
      </c>
      <c r="BJ25" s="8">
        <v>-0.25277503000365364</v>
      </c>
      <c r="BK25" s="8">
        <v>-0.24477194764883242</v>
      </c>
      <c r="BL25" s="17">
        <v>-8.0030823548212227E-3</v>
      </c>
      <c r="BM25" s="8">
        <v>-0.27857626137852337</v>
      </c>
      <c r="BN25" s="8">
        <v>-0.22697379862878392</v>
      </c>
      <c r="BO25" s="8">
        <v>-0.23244359978643744</v>
      </c>
      <c r="BP25" s="8">
        <v>-0.22683088524372763</v>
      </c>
      <c r="BQ25" s="8">
        <v>-0.19465903798966719</v>
      </c>
      <c r="BR25" s="8">
        <v>-0.17950741089157896</v>
      </c>
      <c r="BS25" s="8">
        <v>-0.17950741089158664</v>
      </c>
      <c r="BT25" s="88">
        <f t="shared" si="7"/>
        <v>-0.25263211661859736</v>
      </c>
      <c r="BU25" s="88">
        <f t="shared" si="8"/>
        <v>-0.2010296538688579</v>
      </c>
      <c r="BW25" s="8">
        <v>0.40486828305649369</v>
      </c>
      <c r="BX25" s="8">
        <v>0.40486828305649369</v>
      </c>
      <c r="BY25" s="17">
        <v>0</v>
      </c>
      <c r="BZ25" s="8">
        <v>0.38585859223292712</v>
      </c>
      <c r="CA25" s="8">
        <v>0.42387797388006027</v>
      </c>
      <c r="CB25" s="8">
        <v>0.37323447944756127</v>
      </c>
      <c r="CC25" s="8">
        <v>0.38792767477694912</v>
      </c>
      <c r="CD25" s="8">
        <v>0.3788431169741131</v>
      </c>
      <c r="CE25" s="8">
        <v>0.33256131886853069</v>
      </c>
      <c r="CH25" s="8">
        <v>-0.4335848630341973</v>
      </c>
      <c r="CI25" s="8">
        <v>-0.4335848630341973</v>
      </c>
      <c r="CJ25" s="17">
        <v>0</v>
      </c>
      <c r="CK25" s="8">
        <v>-0.45126155500143045</v>
      </c>
      <c r="CL25" s="8">
        <v>-0.41590817106696415</v>
      </c>
      <c r="CM25" s="8">
        <v>-0.39583866169648702</v>
      </c>
      <c r="CN25" s="8">
        <v>-0.3938293844827831</v>
      </c>
      <c r="CO25" s="8">
        <v>-0.38307690864028299</v>
      </c>
      <c r="CP25" s="8">
        <v>-0.33165538362964353</v>
      </c>
      <c r="CS25" s="8"/>
      <c r="CT25" s="8"/>
      <c r="CU25" s="8"/>
      <c r="CV25" s="8"/>
      <c r="CW25" s="8"/>
      <c r="CX25" s="8"/>
      <c r="CY25" s="8"/>
      <c r="CZ25" s="8"/>
      <c r="DA25" s="8"/>
      <c r="DB25" s="8"/>
      <c r="DC25" s="8"/>
      <c r="DI25" s="8"/>
      <c r="DJ25" s="8"/>
      <c r="DK25" s="8"/>
      <c r="DL25" s="8"/>
      <c r="DM25" s="8"/>
    </row>
    <row r="26" spans="1:117" ht="18" customHeight="1" x14ac:dyDescent="0.3">
      <c r="A26" s="11">
        <f t="shared" si="0"/>
        <v>1975</v>
      </c>
      <c r="B26" s="8"/>
      <c r="C26" s="8"/>
      <c r="D26" s="8"/>
      <c r="E26" s="8"/>
      <c r="F26" s="8"/>
      <c r="G26" s="8"/>
      <c r="H26" s="8"/>
      <c r="I26" s="8"/>
      <c r="J26" s="8"/>
      <c r="K26" s="8"/>
      <c r="O26" s="8"/>
      <c r="P26" s="8"/>
      <c r="Q26" s="8"/>
      <c r="R26" s="8"/>
      <c r="S26" s="8"/>
      <c r="T26" s="8"/>
      <c r="U26" s="8"/>
      <c r="V26" s="8"/>
      <c r="W26" s="8"/>
      <c r="X26" s="15"/>
      <c r="AA26" s="8"/>
      <c r="AB26" s="8"/>
      <c r="AC26" s="8"/>
      <c r="AD26" s="8"/>
      <c r="AE26" s="8"/>
      <c r="AF26" s="8"/>
      <c r="AG26" s="8"/>
      <c r="AH26" s="8"/>
      <c r="AI26" s="8"/>
      <c r="AJ26" s="8"/>
      <c r="AW26" s="8"/>
      <c r="AX26" s="8"/>
      <c r="AY26" s="8"/>
      <c r="AZ26" s="8"/>
      <c r="BA26" s="8"/>
      <c r="BB26" s="8"/>
      <c r="BC26" s="8"/>
      <c r="BD26" s="8"/>
      <c r="BE26" s="8"/>
      <c r="BF26" s="8"/>
      <c r="BG26" s="9"/>
      <c r="BH26" s="9"/>
      <c r="BJ26" s="8"/>
      <c r="BK26" s="8"/>
      <c r="BL26" s="8"/>
      <c r="BM26" s="8"/>
      <c r="BN26" s="8"/>
      <c r="BO26" s="8"/>
      <c r="BP26" s="8"/>
      <c r="BQ26" s="8"/>
      <c r="BR26" s="8"/>
      <c r="BS26" s="8"/>
      <c r="BT26" s="9"/>
      <c r="BU26" s="9"/>
      <c r="BW26" s="8"/>
      <c r="BX26" s="8"/>
      <c r="BY26" s="8"/>
      <c r="BZ26" s="8"/>
      <c r="CA26" s="8"/>
      <c r="CB26" s="8"/>
      <c r="CC26" s="8"/>
      <c r="CD26" s="8"/>
      <c r="CE26" s="8"/>
      <c r="CH26" s="8"/>
      <c r="CI26" s="8"/>
      <c r="CJ26" s="8"/>
      <c r="CK26" s="8"/>
      <c r="CL26" s="8"/>
      <c r="CM26" s="8"/>
      <c r="CN26" s="8"/>
      <c r="CO26" s="8"/>
      <c r="CP26" s="8"/>
      <c r="CS26" s="8"/>
      <c r="CT26" s="8"/>
      <c r="CU26" s="8"/>
      <c r="CV26" s="8"/>
      <c r="CW26" s="8"/>
      <c r="CX26" s="8"/>
      <c r="CY26" s="8"/>
      <c r="CZ26" s="8"/>
      <c r="DA26" s="8"/>
      <c r="DB26" s="8"/>
      <c r="DC26" s="8"/>
      <c r="DI26" s="8"/>
      <c r="DJ26" s="8"/>
      <c r="DK26" s="8"/>
      <c r="DL26" s="8"/>
      <c r="DM26" s="8"/>
    </row>
    <row r="27" spans="1:117" ht="18" customHeight="1" x14ac:dyDescent="0.3">
      <c r="A27" s="11">
        <f t="shared" si="0"/>
        <v>1976</v>
      </c>
      <c r="B27" s="8"/>
      <c r="C27" s="8"/>
      <c r="D27" s="8"/>
      <c r="E27" s="8"/>
      <c r="F27" s="8"/>
      <c r="G27" s="8"/>
      <c r="H27" s="8"/>
      <c r="I27" s="8"/>
      <c r="J27" s="8"/>
      <c r="K27" s="8"/>
      <c r="O27" s="8"/>
      <c r="P27" s="8"/>
      <c r="Q27" s="8"/>
      <c r="R27" s="8"/>
      <c r="S27" s="8"/>
      <c r="T27" s="8"/>
      <c r="U27" s="8"/>
      <c r="V27" s="8"/>
      <c r="W27" s="8"/>
      <c r="X27" s="15"/>
      <c r="AA27" s="8"/>
      <c r="AB27" s="8"/>
      <c r="AC27" s="8"/>
      <c r="AD27" s="8"/>
      <c r="AE27" s="8"/>
      <c r="AF27" s="8"/>
      <c r="AG27" s="8"/>
      <c r="AH27" s="8"/>
      <c r="AI27" s="8"/>
      <c r="AJ27" s="8"/>
      <c r="AW27" s="8"/>
      <c r="AX27" s="8"/>
      <c r="AY27" s="8"/>
      <c r="AZ27" s="8"/>
      <c r="BA27" s="8"/>
      <c r="BB27" s="8"/>
      <c r="BC27" s="8"/>
      <c r="BD27" s="8"/>
      <c r="BE27" s="8"/>
      <c r="BF27" s="8"/>
      <c r="BG27" s="9"/>
      <c r="BH27" s="9"/>
      <c r="BJ27" s="8"/>
      <c r="BK27" s="8"/>
      <c r="BL27" s="8"/>
      <c r="BM27" s="8"/>
      <c r="BN27" s="8"/>
      <c r="BO27" s="8"/>
      <c r="BP27" s="8"/>
      <c r="BQ27" s="8"/>
      <c r="BR27" s="8"/>
      <c r="BS27" s="8"/>
      <c r="BT27" s="9"/>
      <c r="BU27" s="9"/>
      <c r="BW27" s="8"/>
      <c r="BX27" s="8"/>
      <c r="BY27" s="8"/>
      <c r="BZ27" s="8"/>
      <c r="CA27" s="8"/>
      <c r="CB27" s="8"/>
      <c r="CC27" s="8"/>
      <c r="CD27" s="8"/>
      <c r="CE27" s="8"/>
      <c r="CH27" s="8"/>
      <c r="CI27" s="8"/>
      <c r="CJ27" s="8"/>
      <c r="CK27" s="8"/>
      <c r="CL27" s="8"/>
      <c r="CM27" s="8"/>
      <c r="CN27" s="8"/>
      <c r="CO27" s="8"/>
      <c r="CP27" s="8"/>
      <c r="CS27" s="8"/>
      <c r="CT27" s="8"/>
      <c r="CU27" s="8"/>
      <c r="CV27" s="8"/>
      <c r="CW27" s="8"/>
      <c r="CX27" s="8"/>
      <c r="CY27" s="8"/>
      <c r="CZ27" s="8"/>
      <c r="DA27" s="8"/>
      <c r="DB27" s="8"/>
      <c r="DC27" s="8"/>
      <c r="DI27" s="8"/>
      <c r="DJ27" s="8"/>
      <c r="DK27" s="8"/>
      <c r="DL27" s="8"/>
      <c r="DM27" s="8"/>
    </row>
    <row r="28" spans="1:117" ht="18" customHeight="1" x14ac:dyDescent="0.3">
      <c r="A28" s="11">
        <f t="shared" si="0"/>
        <v>1977</v>
      </c>
      <c r="B28" s="8"/>
      <c r="C28" s="8"/>
      <c r="D28" s="8"/>
      <c r="E28" s="8"/>
      <c r="F28" s="8"/>
      <c r="G28" s="8"/>
      <c r="H28" s="8"/>
      <c r="I28" s="8"/>
      <c r="J28" s="8"/>
      <c r="K28" s="8"/>
      <c r="O28" s="8"/>
      <c r="P28" s="8"/>
      <c r="Q28" s="8"/>
      <c r="R28" s="8"/>
      <c r="S28" s="8"/>
      <c r="T28" s="8"/>
      <c r="U28" s="8"/>
      <c r="V28" s="8"/>
      <c r="W28" s="8"/>
      <c r="X28" s="15"/>
      <c r="AA28" s="8"/>
      <c r="AB28" s="8"/>
      <c r="AC28" s="8"/>
      <c r="AD28" s="8"/>
      <c r="AE28" s="8"/>
      <c r="AF28" s="8"/>
      <c r="AG28" s="8"/>
      <c r="AH28" s="8"/>
      <c r="AI28" s="8"/>
      <c r="AJ28" s="8"/>
      <c r="AW28" s="8"/>
      <c r="AX28" s="8"/>
      <c r="AY28" s="8"/>
      <c r="AZ28" s="8"/>
      <c r="BA28" s="8"/>
      <c r="BB28" s="8"/>
      <c r="BC28" s="8"/>
      <c r="BD28" s="8"/>
      <c r="BE28" s="8"/>
      <c r="BF28" s="8"/>
      <c r="BG28" s="9"/>
      <c r="BH28" s="9"/>
      <c r="BJ28" s="8"/>
      <c r="BK28" s="8"/>
      <c r="BL28" s="8"/>
      <c r="BM28" s="8"/>
      <c r="BN28" s="8"/>
      <c r="BO28" s="8"/>
      <c r="BP28" s="8"/>
      <c r="BQ28" s="8"/>
      <c r="BR28" s="8"/>
      <c r="BS28" s="8"/>
      <c r="BT28" s="9"/>
      <c r="BU28" s="9"/>
      <c r="BW28" s="8"/>
      <c r="BX28" s="8"/>
      <c r="BY28" s="8"/>
      <c r="BZ28" s="8"/>
      <c r="CA28" s="8"/>
      <c r="CB28" s="8"/>
      <c r="CC28" s="8"/>
      <c r="CD28" s="8"/>
      <c r="CE28" s="8"/>
      <c r="CH28" s="8"/>
      <c r="CI28" s="8"/>
      <c r="CJ28" s="8"/>
      <c r="CK28" s="8"/>
      <c r="CL28" s="8"/>
      <c r="CM28" s="8"/>
      <c r="CN28" s="8"/>
      <c r="CO28" s="8"/>
      <c r="CP28" s="8"/>
      <c r="CS28" s="8"/>
      <c r="CT28" s="8"/>
      <c r="CU28" s="8"/>
      <c r="CV28" s="8"/>
      <c r="CW28" s="8"/>
      <c r="CX28" s="8"/>
      <c r="CY28" s="8"/>
      <c r="CZ28" s="8"/>
      <c r="DA28" s="8"/>
      <c r="DB28" s="8"/>
      <c r="DC28" s="8"/>
      <c r="DI28" s="8"/>
      <c r="DJ28" s="8"/>
      <c r="DK28" s="8"/>
      <c r="DL28" s="8"/>
      <c r="DM28" s="8"/>
    </row>
    <row r="29" spans="1:117" ht="18" customHeight="1" x14ac:dyDescent="0.3">
      <c r="A29" s="11">
        <f t="shared" si="0"/>
        <v>1978</v>
      </c>
      <c r="B29" s="8">
        <v>-6.3370499999999996E-2</v>
      </c>
      <c r="C29" s="8">
        <v>-6.3370536298613112E-2</v>
      </c>
      <c r="D29" s="17">
        <v>3.6298613115270939E-8</v>
      </c>
      <c r="E29" s="8">
        <v>-7.944680035492907E-2</v>
      </c>
      <c r="F29" s="8">
        <v>-4.7294199645070929E-2</v>
      </c>
      <c r="G29" s="8">
        <v>-7.0434706024098473E-2</v>
      </c>
      <c r="H29" s="8">
        <v>-6.8151097248376952E-2</v>
      </c>
      <c r="I29" s="8">
        <v>-7.1063280416980706E-2</v>
      </c>
      <c r="J29" s="8">
        <v>-6.5525611326781918E-2</v>
      </c>
      <c r="K29" s="8">
        <v>-2.0579226109814407E-2</v>
      </c>
      <c r="O29" s="8">
        <v>0.29926204016280217</v>
      </c>
      <c r="P29" s="8">
        <v>0.30654968559123585</v>
      </c>
      <c r="Q29" s="17">
        <v>-7.2876454284336867E-3</v>
      </c>
      <c r="R29" s="8">
        <v>0.27746548033926421</v>
      </c>
      <c r="S29" s="8">
        <v>0.32105859998634012</v>
      </c>
      <c r="T29" s="8">
        <v>0.30217435536791626</v>
      </c>
      <c r="U29" s="8">
        <v>0.35408392000824013</v>
      </c>
      <c r="V29" s="8">
        <v>0.2676905775915473</v>
      </c>
      <c r="W29" s="8">
        <v>0.17699884207365083</v>
      </c>
      <c r="X29" s="15"/>
      <c r="AA29" s="8">
        <v>-1.3074857960086228E-2</v>
      </c>
      <c r="AB29" s="8">
        <v>-1.4476142321743442E-2</v>
      </c>
      <c r="AC29" s="17">
        <v>1.4012843616572138E-3</v>
      </c>
      <c r="AD29" s="8">
        <v>-3.8389342381860453E-2</v>
      </c>
      <c r="AE29" s="8">
        <v>1.2239626461687997E-2</v>
      </c>
      <c r="AF29" s="8">
        <v>-6.9138457919715013E-2</v>
      </c>
      <c r="AG29" s="8">
        <v>-4.909991749831432E-4</v>
      </c>
      <c r="AH29" s="8">
        <v>3.7494616712119906E-2</v>
      </c>
      <c r="AI29" s="8">
        <v>3.7494616711771192E-2</v>
      </c>
      <c r="AJ29" s="8"/>
      <c r="AL29" s="73">
        <v>-1.7165073737302101E-2</v>
      </c>
      <c r="AM29" s="8">
        <v>-1.8566358098959315E-2</v>
      </c>
      <c r="AN29" s="19">
        <v>1.4012843616572138E-3</v>
      </c>
      <c r="AO29" s="8">
        <v>-4.2490221389422642E-2</v>
      </c>
      <c r="AP29" s="8">
        <v>8.1600739148184401E-3</v>
      </c>
      <c r="AQ29" s="8">
        <v>-7.1138774198992949E-2</v>
      </c>
      <c r="AR29" s="8">
        <v>-3.9151105481598537E-3</v>
      </c>
      <c r="AS29" s="8">
        <v>3.1888356471467247E-2</v>
      </c>
      <c r="AT29" s="8">
        <f t="shared" ref="AT29" si="9">AS29+(AO29-AL29)</f>
        <v>6.563208819346706E-3</v>
      </c>
      <c r="AU29" s="8">
        <f t="shared" ref="AU29" si="10">AS29+(AP29-AL29)</f>
        <v>5.7213504123587791E-2</v>
      </c>
      <c r="AW29" s="8">
        <v>-0.15238048964076567</v>
      </c>
      <c r="AX29" s="8">
        <v>-0.15306554379420834</v>
      </c>
      <c r="AY29" s="17">
        <v>6.8505415344266574E-4</v>
      </c>
      <c r="AZ29" s="8">
        <v>-0.17983212427682913</v>
      </c>
      <c r="BA29" s="8">
        <v>-0.12492885500470222</v>
      </c>
      <c r="BB29" s="8">
        <v>-0.17435689869108717</v>
      </c>
      <c r="BC29" s="8">
        <v>-0.15282633530469136</v>
      </c>
      <c r="BD29" s="8">
        <v>-0.14174527517440724</v>
      </c>
      <c r="BE29" s="8">
        <v>-8.4298816945388905E-2</v>
      </c>
      <c r="BF29" s="8">
        <v>-8.4298816945388447E-2</v>
      </c>
      <c r="BG29" s="8">
        <f t="shared" ref="BG29" si="11">BC29+(AZ29-AW29)</f>
        <v>-0.18027796994075482</v>
      </c>
      <c r="BH29" s="8">
        <f t="shared" ref="BH29" si="12">BC29+(BA29-AW29)</f>
        <v>-0.12537470066862791</v>
      </c>
      <c r="BJ29" s="8">
        <v>-0.3174609177642399</v>
      </c>
      <c r="BK29" s="8">
        <v>-0.3143951515124106</v>
      </c>
      <c r="BL29" s="17">
        <v>-3.065766251829305E-3</v>
      </c>
      <c r="BM29" s="8">
        <v>-0.33972837423363716</v>
      </c>
      <c r="BN29" s="8">
        <v>-0.29519346129484264</v>
      </c>
      <c r="BO29" s="8">
        <v>-0.27817613091019511</v>
      </c>
      <c r="BP29" s="8">
        <v>-0.26307641730126163</v>
      </c>
      <c r="BQ29" s="8">
        <v>-0.23199699708266988</v>
      </c>
      <c r="BR29" s="8">
        <v>-0.21392247855200863</v>
      </c>
      <c r="BS29" s="8">
        <v>-0.21392247855201513</v>
      </c>
      <c r="BT29" s="88">
        <f t="shared" ref="BT29" si="13">BP29+(BM29-BJ29)</f>
        <v>-0.2853438737706589</v>
      </c>
      <c r="BU29" s="88">
        <f t="shared" ref="BU29" si="14">BP29+(BN29-BJ29)</f>
        <v>-0.24080896083186437</v>
      </c>
      <c r="BW29" s="8">
        <v>0.38095640369637029</v>
      </c>
      <c r="BX29" s="8">
        <v>0.38095640369637029</v>
      </c>
      <c r="BY29" s="17">
        <v>0</v>
      </c>
      <c r="BZ29" s="8">
        <v>0.36273542978744566</v>
      </c>
      <c r="CA29" s="8">
        <v>0.39917737760529493</v>
      </c>
      <c r="CB29" s="8">
        <v>0.3326586849539816</v>
      </c>
      <c r="CC29" s="8">
        <v>0.34739144803209676</v>
      </c>
      <c r="CD29" s="8">
        <v>0.3342593057211089</v>
      </c>
      <c r="CE29" s="8">
        <v>0.28795058885107705</v>
      </c>
      <c r="CH29" s="8">
        <v>-0.41448983719539734</v>
      </c>
      <c r="CI29" s="8">
        <v>-0.41448983719539734</v>
      </c>
      <c r="CJ29" s="17">
        <v>0</v>
      </c>
      <c r="CK29" s="8">
        <v>-0.43103091310093755</v>
      </c>
      <c r="CL29" s="8">
        <v>-0.39794876128985712</v>
      </c>
      <c r="CM29" s="8">
        <v>-0.36242815093663383</v>
      </c>
      <c r="CN29" s="8">
        <v>-0.35608456444161096</v>
      </c>
      <c r="CO29" s="8">
        <v>-0.34649747713139628</v>
      </c>
      <c r="CP29" s="8">
        <v>-0.28690803719608449</v>
      </c>
      <c r="CS29" s="8"/>
      <c r="CT29" s="8"/>
      <c r="CU29" s="8"/>
      <c r="CV29" s="8"/>
      <c r="CW29" s="8"/>
      <c r="CX29" s="8"/>
      <c r="CY29" s="8"/>
      <c r="CZ29" s="8"/>
      <c r="DA29" s="8"/>
      <c r="DB29" s="8"/>
      <c r="DC29" s="8"/>
      <c r="DI29" s="8"/>
      <c r="DJ29" s="8"/>
      <c r="DK29" s="8"/>
      <c r="DL29" s="8"/>
      <c r="DM29" s="8"/>
    </row>
    <row r="30" spans="1:117" ht="18" customHeight="1" x14ac:dyDescent="0.3">
      <c r="A30" s="11">
        <f t="shared" si="0"/>
        <v>1979</v>
      </c>
      <c r="B30" s="8"/>
      <c r="C30" s="8"/>
      <c r="D30" s="17"/>
      <c r="E30" s="8"/>
      <c r="F30" s="8"/>
      <c r="G30" s="8"/>
      <c r="H30" s="8"/>
      <c r="I30" s="8"/>
      <c r="J30" s="8"/>
      <c r="K30" s="8"/>
      <c r="O30" s="8"/>
      <c r="P30" s="8"/>
      <c r="Q30" s="17"/>
      <c r="R30" s="8"/>
      <c r="S30" s="8"/>
      <c r="T30" s="8"/>
      <c r="U30" s="8"/>
      <c r="V30" s="8"/>
      <c r="W30" s="8"/>
      <c r="X30" s="15"/>
      <c r="AA30" s="8"/>
      <c r="AB30" s="8"/>
      <c r="AC30" s="17"/>
      <c r="AD30" s="8"/>
      <c r="AE30" s="8"/>
      <c r="AF30" s="8"/>
      <c r="AG30" s="8"/>
      <c r="AH30" s="8"/>
      <c r="AI30" s="8"/>
      <c r="AJ30" s="8"/>
      <c r="AW30" s="8"/>
      <c r="AX30" s="8"/>
      <c r="AY30" s="17"/>
      <c r="AZ30" s="8"/>
      <c r="BA30" s="8"/>
      <c r="BB30" s="8"/>
      <c r="BC30" s="8"/>
      <c r="BD30" s="8"/>
      <c r="BE30" s="8"/>
      <c r="BF30" s="8"/>
      <c r="BG30" s="9"/>
      <c r="BH30" s="9"/>
      <c r="BJ30" s="8"/>
      <c r="BK30" s="8"/>
      <c r="BL30" s="17"/>
      <c r="BM30" s="8"/>
      <c r="BN30" s="8"/>
      <c r="BO30" s="8"/>
      <c r="BP30" s="8"/>
      <c r="BQ30" s="8"/>
      <c r="BR30" s="8"/>
      <c r="BS30" s="8"/>
      <c r="BT30" s="9"/>
      <c r="BU30" s="9"/>
      <c r="BW30" s="8"/>
      <c r="BX30" s="8"/>
      <c r="BY30" s="17"/>
      <c r="BZ30" s="8"/>
      <c r="CA30" s="8"/>
      <c r="CB30" s="8"/>
      <c r="CC30" s="8"/>
      <c r="CD30" s="8"/>
      <c r="CE30" s="8"/>
      <c r="CH30" s="8"/>
      <c r="CI30" s="8"/>
      <c r="CJ30" s="17"/>
      <c r="CK30" s="8"/>
      <c r="CL30" s="8"/>
      <c r="CM30" s="8"/>
      <c r="CN30" s="8"/>
      <c r="CO30" s="8"/>
      <c r="CP30" s="8"/>
      <c r="CS30" s="8"/>
      <c r="CT30" s="8"/>
      <c r="CU30" s="8"/>
      <c r="CV30" s="8"/>
      <c r="CW30" s="8"/>
      <c r="CX30" s="8"/>
      <c r="CY30" s="8"/>
      <c r="CZ30" s="8"/>
      <c r="DA30" s="8"/>
      <c r="DB30" s="8"/>
      <c r="DC30" s="8"/>
      <c r="DI30" s="8"/>
      <c r="DJ30" s="8"/>
      <c r="DK30" s="8"/>
      <c r="DL30" s="8"/>
      <c r="DM30" s="8"/>
    </row>
    <row r="31" spans="1:117" ht="18" customHeight="1" x14ac:dyDescent="0.3">
      <c r="A31" s="11">
        <f t="shared" si="0"/>
        <v>1980</v>
      </c>
      <c r="B31" s="8"/>
      <c r="C31" s="8"/>
      <c r="D31" s="8"/>
      <c r="E31" s="8"/>
      <c r="F31" s="8"/>
      <c r="G31" s="8"/>
      <c r="H31" s="8"/>
      <c r="I31" s="8"/>
      <c r="J31" s="8"/>
      <c r="K31" s="8"/>
      <c r="O31" s="8"/>
      <c r="P31" s="8"/>
      <c r="Q31" s="8"/>
      <c r="R31" s="8"/>
      <c r="S31" s="8"/>
      <c r="T31" s="8"/>
      <c r="U31" s="8"/>
      <c r="V31" s="8"/>
      <c r="W31" s="8"/>
      <c r="X31" s="15"/>
      <c r="AA31" s="8"/>
      <c r="AB31" s="8"/>
      <c r="AC31" s="8"/>
      <c r="AD31" s="8"/>
      <c r="AE31" s="8"/>
      <c r="AF31" s="8"/>
      <c r="AG31" s="8"/>
      <c r="AH31" s="8"/>
      <c r="AI31" s="8"/>
      <c r="AJ31" s="8"/>
      <c r="AW31" s="8"/>
      <c r="AX31" s="8"/>
      <c r="AY31" s="8"/>
      <c r="AZ31" s="8"/>
      <c r="BA31" s="8"/>
      <c r="BB31" s="8"/>
      <c r="BC31" s="8"/>
      <c r="BD31" s="8"/>
      <c r="BE31" s="8"/>
      <c r="BF31" s="8"/>
      <c r="BG31" s="9"/>
      <c r="BH31" s="9"/>
      <c r="BJ31" s="8"/>
      <c r="BK31" s="8"/>
      <c r="BL31" s="8"/>
      <c r="BM31" s="8"/>
      <c r="BN31" s="8"/>
      <c r="BO31" s="8"/>
      <c r="BP31" s="8"/>
      <c r="BQ31" s="8"/>
      <c r="BR31" s="8"/>
      <c r="BS31" s="8"/>
      <c r="BT31" s="9"/>
      <c r="BU31" s="9"/>
      <c r="BW31" s="8"/>
      <c r="BX31" s="8"/>
      <c r="BY31" s="8"/>
      <c r="BZ31" s="8"/>
      <c r="CA31" s="8"/>
      <c r="CB31" s="8"/>
      <c r="CC31" s="8"/>
      <c r="CD31" s="8"/>
      <c r="CE31" s="8"/>
      <c r="CH31" s="8"/>
      <c r="CI31" s="8"/>
      <c r="CJ31" s="8"/>
      <c r="CK31" s="8"/>
      <c r="CL31" s="8"/>
      <c r="CM31" s="8"/>
      <c r="CN31" s="8"/>
      <c r="CO31" s="8"/>
      <c r="CP31" s="8"/>
      <c r="CS31" s="8"/>
      <c r="CT31" s="8"/>
      <c r="CU31" s="8"/>
      <c r="CV31" s="8"/>
      <c r="CW31" s="8"/>
      <c r="CX31" s="8"/>
      <c r="CY31" s="8"/>
      <c r="CZ31" s="8"/>
      <c r="DA31" s="8"/>
      <c r="DB31" s="8"/>
      <c r="DC31" s="8"/>
      <c r="DI31" s="8"/>
      <c r="DJ31" s="8"/>
      <c r="DK31" s="8"/>
      <c r="DL31" s="8"/>
      <c r="DM31" s="8"/>
    </row>
    <row r="32" spans="1:117" ht="18" customHeight="1" x14ac:dyDescent="0.3">
      <c r="A32" s="11">
        <f t="shared" si="0"/>
        <v>1981</v>
      </c>
      <c r="B32" s="8">
        <v>-7.0000000000000062E-2</v>
      </c>
      <c r="C32" s="8"/>
      <c r="D32" s="8"/>
      <c r="E32" s="8">
        <v>-8.6076300354929136E-2</v>
      </c>
      <c r="F32" s="8">
        <v>-5.3923699645070995E-2</v>
      </c>
      <c r="G32" s="8"/>
      <c r="H32" s="8"/>
      <c r="I32" s="8"/>
      <c r="J32" s="8"/>
      <c r="K32" s="8"/>
      <c r="O32" s="8">
        <v>0.22999999999999998</v>
      </c>
      <c r="P32" s="8"/>
      <c r="Q32" s="8"/>
      <c r="R32" s="8"/>
      <c r="S32" s="8"/>
      <c r="T32" s="8"/>
      <c r="U32" s="8"/>
      <c r="V32" s="8"/>
      <c r="W32" s="8"/>
      <c r="X32" s="15"/>
      <c r="AA32" s="8">
        <v>-1.0000000000000009E-2</v>
      </c>
      <c r="AB32" s="8"/>
      <c r="AC32" s="8"/>
      <c r="AD32" s="8">
        <v>-3.517245096495708E-2</v>
      </c>
      <c r="AE32" s="8">
        <v>1.5172450964957063E-2</v>
      </c>
      <c r="AF32" s="8"/>
      <c r="AG32" s="8"/>
      <c r="AH32" s="8"/>
      <c r="AI32" s="8"/>
      <c r="AJ32" s="8"/>
      <c r="AL32" s="19">
        <v>-2.1298170799642635E-2</v>
      </c>
      <c r="AW32" s="8"/>
      <c r="AX32" s="8"/>
      <c r="AY32" s="8"/>
      <c r="AZ32" s="8"/>
      <c r="BA32" s="8"/>
      <c r="BB32" s="8"/>
      <c r="BC32" s="8"/>
      <c r="BD32" s="8"/>
      <c r="BE32" s="8"/>
      <c r="BF32" s="8"/>
      <c r="BG32" s="9"/>
      <c r="BH32" s="9"/>
      <c r="BJ32" s="8"/>
      <c r="BK32" s="8"/>
      <c r="BL32" s="8"/>
      <c r="BM32" s="8"/>
      <c r="BN32" s="8"/>
      <c r="BO32" s="8"/>
      <c r="BP32" s="8"/>
      <c r="BQ32" s="8"/>
      <c r="BR32" s="8"/>
      <c r="BS32" s="8"/>
      <c r="BT32" s="9"/>
      <c r="BU32" s="9"/>
      <c r="BW32" s="8"/>
      <c r="BX32" s="8"/>
      <c r="BY32" s="8"/>
      <c r="BZ32" s="8"/>
      <c r="CA32" s="8"/>
      <c r="CB32" s="8"/>
      <c r="CC32" s="8"/>
      <c r="CD32" s="8"/>
      <c r="CE32" s="8"/>
      <c r="CH32" s="8"/>
      <c r="CI32" s="8"/>
      <c r="CJ32" s="8"/>
      <c r="CK32" s="8"/>
      <c r="CL32" s="8"/>
      <c r="CM32" s="8"/>
      <c r="CN32" s="8"/>
      <c r="CO32" s="8"/>
      <c r="CP32" s="8"/>
      <c r="CS32" s="8"/>
      <c r="CT32" s="8"/>
      <c r="CU32" s="8"/>
      <c r="CV32" s="8"/>
      <c r="CW32" s="8"/>
      <c r="CX32" s="8"/>
      <c r="CY32" s="8"/>
      <c r="CZ32" s="8"/>
      <c r="DA32" s="8"/>
      <c r="DB32" s="8"/>
      <c r="DC32" s="8"/>
      <c r="DI32" s="8"/>
      <c r="DJ32" s="8"/>
      <c r="DK32" s="8"/>
      <c r="DL32" s="8"/>
      <c r="DM32" s="8"/>
    </row>
    <row r="33" spans="1:117" ht="18" customHeight="1" x14ac:dyDescent="0.3">
      <c r="A33" s="11">
        <f t="shared" si="0"/>
        <v>1982</v>
      </c>
      <c r="B33" s="8"/>
      <c r="C33" s="8"/>
      <c r="D33" s="37"/>
      <c r="E33" s="8"/>
      <c r="F33" s="8"/>
      <c r="G33" s="8"/>
      <c r="H33" s="8"/>
      <c r="I33" s="8"/>
      <c r="J33" s="8"/>
      <c r="K33" s="8"/>
      <c r="O33" s="8"/>
      <c r="P33" s="8"/>
      <c r="Q33" s="37"/>
      <c r="R33" s="8"/>
      <c r="S33" s="8"/>
      <c r="T33" s="8"/>
      <c r="U33" s="8"/>
      <c r="V33" s="8"/>
      <c r="W33" s="8"/>
      <c r="X33" s="15"/>
      <c r="AA33" s="8"/>
      <c r="AB33" s="15"/>
      <c r="AC33" s="37"/>
      <c r="AD33" s="8"/>
      <c r="AE33" s="8"/>
      <c r="AF33" s="15"/>
      <c r="AG33" s="15"/>
      <c r="AH33" s="15"/>
      <c r="AI33" s="15"/>
      <c r="AJ33" s="15"/>
      <c r="AW33" s="8"/>
      <c r="AX33" s="15"/>
      <c r="AY33" s="37"/>
      <c r="AZ33" s="8"/>
      <c r="BA33" s="8"/>
      <c r="BB33" s="15"/>
      <c r="BC33" s="15"/>
      <c r="BD33" s="15"/>
      <c r="BE33" s="15"/>
      <c r="BF33" s="15"/>
      <c r="BG33" s="16"/>
      <c r="BH33" s="16"/>
      <c r="BJ33" s="8"/>
      <c r="BK33" s="15"/>
      <c r="BL33" s="37"/>
      <c r="BM33" s="8"/>
      <c r="BN33" s="8"/>
      <c r="BO33" s="15"/>
      <c r="BP33" s="15"/>
      <c r="BQ33" s="15"/>
      <c r="BR33" s="15"/>
      <c r="BS33" s="15"/>
      <c r="BT33" s="16"/>
      <c r="BU33" s="16"/>
      <c r="BW33" s="8"/>
      <c r="BX33" s="15"/>
      <c r="BY33" s="37"/>
      <c r="BZ33" s="8"/>
      <c r="CA33" s="8"/>
      <c r="CB33" s="15"/>
      <c r="CC33" s="15"/>
      <c r="CD33" s="15"/>
      <c r="CE33" s="15"/>
      <c r="CH33" s="8"/>
      <c r="CI33" s="15"/>
      <c r="CJ33" s="37"/>
      <c r="CK33" s="8"/>
      <c r="CL33" s="8"/>
      <c r="CM33" s="15"/>
      <c r="CN33" s="15"/>
      <c r="CO33" s="15"/>
      <c r="CP33" s="15"/>
      <c r="CS33" s="8"/>
      <c r="CT33" s="8"/>
      <c r="CU33" s="8"/>
      <c r="CV33" s="8"/>
      <c r="CW33" s="8"/>
      <c r="CX33" s="8"/>
      <c r="CY33" s="8"/>
      <c r="CZ33" s="8"/>
      <c r="DA33" s="8"/>
      <c r="DB33" s="8"/>
      <c r="DC33" s="8"/>
      <c r="DI33" s="8"/>
      <c r="DJ33" s="8"/>
      <c r="DK33" s="8"/>
      <c r="DL33" s="8"/>
      <c r="DM33" s="8"/>
    </row>
    <row r="34" spans="1:117" ht="18" customHeight="1" x14ac:dyDescent="0.3">
      <c r="A34" s="11">
        <f t="shared" si="0"/>
        <v>1983</v>
      </c>
      <c r="B34" s="8"/>
      <c r="C34" s="8"/>
      <c r="D34" s="8"/>
      <c r="E34" s="8"/>
      <c r="F34" s="8"/>
      <c r="G34" s="8"/>
      <c r="H34" s="8"/>
      <c r="I34" s="8"/>
      <c r="J34" s="8"/>
      <c r="K34" s="8"/>
      <c r="O34" s="8"/>
      <c r="P34" s="8"/>
      <c r="Q34" s="8"/>
      <c r="R34" s="8"/>
      <c r="S34" s="8"/>
      <c r="T34" s="8"/>
      <c r="U34" s="8"/>
      <c r="V34" s="8"/>
      <c r="W34" s="8"/>
      <c r="X34" s="15"/>
      <c r="AA34" s="8"/>
      <c r="AB34" s="8"/>
      <c r="AC34" s="8"/>
      <c r="AD34" s="8"/>
      <c r="AE34" s="8"/>
      <c r="AF34" s="8"/>
      <c r="AG34" s="8"/>
      <c r="AH34" s="8"/>
      <c r="AI34" s="8"/>
      <c r="AJ34" s="8"/>
      <c r="AW34" s="8"/>
      <c r="AX34" s="8"/>
      <c r="AY34" s="8"/>
      <c r="AZ34" s="8"/>
      <c r="BA34" s="8"/>
      <c r="BB34" s="8"/>
      <c r="BC34" s="8"/>
      <c r="BD34" s="8"/>
      <c r="BE34" s="8"/>
      <c r="BF34" s="8"/>
      <c r="BG34" s="9"/>
      <c r="BH34" s="9"/>
      <c r="BJ34" s="8"/>
      <c r="BK34" s="8"/>
      <c r="BL34" s="8"/>
      <c r="BM34" s="8"/>
      <c r="BN34" s="8"/>
      <c r="BO34" s="8"/>
      <c r="BP34" s="8"/>
      <c r="BQ34" s="8"/>
      <c r="BR34" s="8"/>
      <c r="BS34" s="8"/>
      <c r="BT34" s="9"/>
      <c r="BU34" s="9"/>
      <c r="BW34" s="8"/>
      <c r="BX34" s="8"/>
      <c r="BY34" s="8"/>
      <c r="BZ34" s="8"/>
      <c r="CA34" s="8"/>
      <c r="CB34" s="8"/>
      <c r="CC34" s="8"/>
      <c r="CD34" s="8"/>
      <c r="CE34" s="8"/>
      <c r="CH34" s="8"/>
      <c r="CI34" s="8"/>
      <c r="CJ34" s="8"/>
      <c r="CK34" s="8"/>
      <c r="CL34" s="8"/>
      <c r="CM34" s="8"/>
      <c r="CN34" s="8"/>
      <c r="CO34" s="8"/>
      <c r="CP34" s="8"/>
      <c r="CS34" s="8"/>
      <c r="CT34" s="8"/>
      <c r="CU34" s="8"/>
      <c r="CV34" s="8"/>
      <c r="CW34" s="8"/>
      <c r="CX34" s="8"/>
      <c r="CY34" s="8"/>
      <c r="CZ34" s="8"/>
      <c r="DA34" s="8"/>
      <c r="DB34" s="8"/>
      <c r="DC34" s="8"/>
      <c r="DI34" s="8"/>
      <c r="DJ34" s="8"/>
      <c r="DK34" s="8"/>
      <c r="DL34" s="8"/>
      <c r="DM34" s="8"/>
    </row>
    <row r="35" spans="1:117" ht="18" customHeight="1" x14ac:dyDescent="0.3">
      <c r="A35" s="11">
        <f t="shared" si="0"/>
        <v>1984</v>
      </c>
      <c r="B35" s="8"/>
      <c r="C35" s="8"/>
      <c r="D35" s="8"/>
      <c r="E35" s="8"/>
      <c r="F35" s="8"/>
      <c r="G35" s="8"/>
      <c r="H35" s="8"/>
      <c r="I35" s="8"/>
      <c r="J35" s="8"/>
      <c r="K35" s="8"/>
      <c r="O35" s="8"/>
      <c r="P35" s="8"/>
      <c r="Q35" s="8"/>
      <c r="R35" s="8"/>
      <c r="S35" s="8"/>
      <c r="T35" s="8"/>
      <c r="U35" s="8"/>
      <c r="V35" s="8"/>
      <c r="W35" s="8"/>
      <c r="X35" s="15"/>
      <c r="AA35" s="8"/>
      <c r="AB35" s="8"/>
      <c r="AC35" s="8"/>
      <c r="AD35" s="8"/>
      <c r="AE35" s="8"/>
      <c r="AF35" s="8"/>
      <c r="AG35" s="8"/>
      <c r="AH35" s="8"/>
      <c r="AI35" s="8"/>
      <c r="AJ35" s="8"/>
      <c r="AW35" s="8"/>
      <c r="AX35" s="8"/>
      <c r="AY35" s="8"/>
      <c r="AZ35" s="8"/>
      <c r="BA35" s="8"/>
      <c r="BB35" s="8"/>
      <c r="BC35" s="8"/>
      <c r="BD35" s="8"/>
      <c r="BE35" s="8"/>
      <c r="BF35" s="8"/>
      <c r="BG35" s="9"/>
      <c r="BH35" s="9"/>
      <c r="BJ35" s="8"/>
      <c r="BK35" s="8"/>
      <c r="BL35" s="8"/>
      <c r="BM35" s="8"/>
      <c r="BN35" s="8"/>
      <c r="BO35" s="8"/>
      <c r="BP35" s="8"/>
      <c r="BQ35" s="8"/>
      <c r="BR35" s="8"/>
      <c r="BS35" s="8"/>
      <c r="BT35" s="9"/>
      <c r="BU35" s="9"/>
      <c r="BW35" s="8"/>
      <c r="BX35" s="8"/>
      <c r="BY35" s="8"/>
      <c r="BZ35" s="8"/>
      <c r="CA35" s="8"/>
      <c r="CB35" s="8"/>
      <c r="CC35" s="8"/>
      <c r="CD35" s="8"/>
      <c r="CE35" s="8"/>
      <c r="CH35" s="8"/>
      <c r="CI35" s="8"/>
      <c r="CJ35" s="8"/>
      <c r="CK35" s="8"/>
      <c r="CL35" s="8"/>
      <c r="CM35" s="8"/>
      <c r="CN35" s="8"/>
      <c r="CO35" s="8"/>
      <c r="CP35" s="8"/>
      <c r="CS35" s="8"/>
      <c r="CT35" s="8"/>
      <c r="CU35" s="8"/>
      <c r="CV35" s="8"/>
      <c r="CW35" s="8"/>
      <c r="CX35" s="8"/>
      <c r="CY35" s="8"/>
      <c r="CZ35" s="8"/>
      <c r="DA35" s="8"/>
      <c r="DI35" s="8"/>
      <c r="DJ35" s="8"/>
      <c r="DK35" s="8"/>
      <c r="DL35" s="8"/>
      <c r="DM35" s="8"/>
    </row>
    <row r="36" spans="1:117" ht="18" customHeight="1" x14ac:dyDescent="0.3">
      <c r="A36" s="11">
        <f t="shared" si="0"/>
        <v>1985</v>
      </c>
      <c r="B36" s="8"/>
      <c r="C36" s="8"/>
      <c r="D36" s="8"/>
      <c r="E36" s="8"/>
      <c r="F36" s="8"/>
      <c r="G36" s="8"/>
      <c r="H36" s="8"/>
      <c r="I36" s="8"/>
      <c r="J36" s="8"/>
      <c r="K36" s="8"/>
      <c r="O36" s="8"/>
      <c r="P36" s="8"/>
      <c r="Q36" s="8"/>
      <c r="R36" s="8"/>
      <c r="S36" s="8"/>
      <c r="T36" s="8"/>
      <c r="U36" s="8"/>
      <c r="V36" s="8"/>
      <c r="W36" s="8"/>
      <c r="X36" s="15"/>
      <c r="AA36" s="8"/>
      <c r="AB36" s="8"/>
      <c r="AC36" s="8"/>
      <c r="AD36" s="8"/>
      <c r="AE36" s="8"/>
      <c r="AF36" s="8"/>
      <c r="AG36" s="8"/>
      <c r="AH36" s="8"/>
      <c r="AI36" s="8"/>
      <c r="AJ36" s="8"/>
      <c r="AW36" s="8"/>
      <c r="AX36" s="8"/>
      <c r="AY36" s="8"/>
      <c r="AZ36" s="8"/>
      <c r="BA36" s="8"/>
      <c r="BB36" s="8"/>
      <c r="BC36" s="8"/>
      <c r="BD36" s="8"/>
      <c r="BE36" s="8"/>
      <c r="BF36" s="8"/>
      <c r="BG36" s="9"/>
      <c r="BH36" s="9"/>
      <c r="BJ36" s="8"/>
      <c r="BK36" s="8"/>
      <c r="BL36" s="8"/>
      <c r="BM36" s="8"/>
      <c r="BN36" s="8"/>
      <c r="BO36" s="8"/>
      <c r="BP36" s="8"/>
      <c r="BQ36" s="8"/>
      <c r="BR36" s="8"/>
      <c r="BS36" s="8"/>
      <c r="BT36" s="9"/>
      <c r="BU36" s="9"/>
      <c r="BW36" s="8"/>
      <c r="BX36" s="8"/>
      <c r="BY36" s="8"/>
      <c r="BZ36" s="8"/>
      <c r="CA36" s="8"/>
      <c r="CB36" s="8"/>
      <c r="CC36" s="8"/>
      <c r="CD36" s="8"/>
      <c r="CE36" s="8"/>
      <c r="CH36" s="8"/>
      <c r="CI36" s="8"/>
      <c r="CJ36" s="8"/>
      <c r="CK36" s="8"/>
      <c r="CL36" s="8"/>
      <c r="CM36" s="8"/>
      <c r="CN36" s="8"/>
      <c r="CO36" s="8"/>
      <c r="CP36" s="8"/>
      <c r="CS36" s="8"/>
      <c r="CT36" s="8"/>
      <c r="CU36" s="8"/>
      <c r="CV36" s="8"/>
      <c r="CW36" s="8"/>
      <c r="CX36" s="8"/>
      <c r="CY36" s="8"/>
      <c r="CZ36" s="8"/>
      <c r="DA36" s="8"/>
      <c r="DI36" s="8"/>
      <c r="DJ36" s="8"/>
      <c r="DK36" s="8"/>
      <c r="DL36" s="8"/>
      <c r="DM36" s="8"/>
    </row>
    <row r="37" spans="1:117" ht="18" customHeight="1" x14ac:dyDescent="0.3">
      <c r="A37" s="11">
        <f t="shared" si="0"/>
        <v>1986</v>
      </c>
      <c r="B37" s="8">
        <v>2.1458029747009277E-2</v>
      </c>
      <c r="C37" s="8">
        <v>2.1458027102186167E-2</v>
      </c>
      <c r="D37" s="17">
        <v>2.644823110520278E-9</v>
      </c>
      <c r="E37" s="8">
        <v>2.6946204114220197E-3</v>
      </c>
      <c r="F37" s="8">
        <v>4.0221439082596538E-2</v>
      </c>
      <c r="G37" s="8">
        <v>1.2770914338553879E-2</v>
      </c>
      <c r="H37" s="8">
        <v>1.2994120232342534E-2</v>
      </c>
      <c r="I37" s="8">
        <v>7.3422225052969994E-3</v>
      </c>
      <c r="J37" s="8">
        <v>1.4222723625583293E-3</v>
      </c>
      <c r="K37" s="8">
        <v>2.6593924486868446E-2</v>
      </c>
      <c r="O37" s="8">
        <v>0.14560212694159502</v>
      </c>
      <c r="P37" s="8">
        <v>0.13563031319476007</v>
      </c>
      <c r="Q37" s="17">
        <v>9.971813746834951E-3</v>
      </c>
      <c r="R37" s="8">
        <v>0.11840119637180027</v>
      </c>
      <c r="S37" s="8">
        <v>0.17280305751138977</v>
      </c>
      <c r="T37" s="8">
        <v>0.14398330083269117</v>
      </c>
      <c r="U37" s="8">
        <v>0.17006981431191334</v>
      </c>
      <c r="V37" s="8">
        <v>0.10072052342887394</v>
      </c>
      <c r="W37" s="8">
        <v>2.2203853524336147E-2</v>
      </c>
      <c r="X37" s="15"/>
      <c r="AA37" s="8">
        <v>-1.667172897664615E-2</v>
      </c>
      <c r="AB37" s="8">
        <v>-1.878928432290394E-2</v>
      </c>
      <c r="AC37" s="17">
        <v>2.1175553462577899E-3</v>
      </c>
      <c r="AD37" s="8">
        <v>-4.1702146484786068E-2</v>
      </c>
      <c r="AE37" s="8">
        <v>8.3586885314937721E-3</v>
      </c>
      <c r="AF37" s="8">
        <v>-4.5409527103311031E-2</v>
      </c>
      <c r="AG37" s="8">
        <v>2.4090671501528247E-2</v>
      </c>
      <c r="AH37" s="8">
        <v>4.4176097384575966E-2</v>
      </c>
      <c r="AI37" s="8">
        <v>-2.8014861953825076E-2</v>
      </c>
      <c r="AJ37" s="8">
        <v>2.6954962413562534E-2</v>
      </c>
      <c r="AL37" s="73">
        <v>-2.3879683999072907E-2</v>
      </c>
      <c r="AM37" s="8">
        <v>-2.5997239345330696E-2</v>
      </c>
      <c r="AN37" s="19">
        <v>2.1175553462577899E-3</v>
      </c>
      <c r="AO37" s="8">
        <v>-5.0824532274685877E-2</v>
      </c>
      <c r="AP37" s="8">
        <v>3.0651642765400604E-3</v>
      </c>
      <c r="AQ37" s="8">
        <v>-4.5235565052878554E-2</v>
      </c>
      <c r="AR37" s="8">
        <v>2.779637320603837E-2</v>
      </c>
      <c r="AS37" s="8">
        <v>4.4010014386666893E-2</v>
      </c>
      <c r="AT37" s="8">
        <f t="shared" ref="AT37" si="15">AS37+(AO37-AL37)</f>
        <v>1.7065166111053923E-2</v>
      </c>
      <c r="AU37" s="8">
        <f t="shared" ref="AU37" si="16">AS37+(AP37-AL37)</f>
        <v>7.0954862662279863E-2</v>
      </c>
      <c r="AW37" s="8">
        <v>-0.12934998340076875</v>
      </c>
      <c r="AX37" s="8">
        <v>-0.12822729586241621</v>
      </c>
      <c r="AY37" s="17">
        <v>-1.1226875383525403E-3</v>
      </c>
      <c r="AZ37" s="8">
        <v>-0.15594003871836001</v>
      </c>
      <c r="BA37" s="8">
        <v>-0.10275992808317749</v>
      </c>
      <c r="BB37" s="8">
        <v>-0.14563868048637749</v>
      </c>
      <c r="BC37" s="8">
        <v>-0.13455210065490672</v>
      </c>
      <c r="BD37" s="8">
        <v>-0.12643573939342412</v>
      </c>
      <c r="BE37" s="8">
        <v>-6.3560174876706566E-2</v>
      </c>
      <c r="BF37" s="8">
        <v>-6.3560174876706371E-2</v>
      </c>
      <c r="BG37" s="8">
        <f t="shared" ref="BG37" si="17">BC37+(AZ37-AW37)</f>
        <v>-0.16114215597249798</v>
      </c>
      <c r="BH37" s="8">
        <f t="shared" ref="BH37" si="18">BC37+(BA37-AW37)</f>
        <v>-0.10796204533731546</v>
      </c>
      <c r="BJ37" s="8">
        <v>-0.25341878003544283</v>
      </c>
      <c r="BK37" s="8">
        <v>-0.24470210754323218</v>
      </c>
      <c r="BL37" s="17">
        <v>-8.716672492210642E-3</v>
      </c>
      <c r="BM37" s="8">
        <v>-0.27634546284509875</v>
      </c>
      <c r="BN37" s="8">
        <v>-0.2304920972257869</v>
      </c>
      <c r="BO37" s="8">
        <v>-0.23570929224629816</v>
      </c>
      <c r="BP37" s="8">
        <v>-0.22628352141135399</v>
      </c>
      <c r="BQ37" s="8">
        <v>-0.19665535178506782</v>
      </c>
      <c r="BR37" s="8">
        <v>-0.16949844238402678</v>
      </c>
      <c r="BS37" s="8">
        <v>-0.16949844238403017</v>
      </c>
      <c r="BT37" s="88">
        <f t="shared" ref="BT37:BT39" si="19">BP37+(BM37-BJ37)</f>
        <v>-0.24921020422100992</v>
      </c>
      <c r="BU37" s="88">
        <f t="shared" ref="BU37:BU39" si="20">BP37+(BN37-BJ37)</f>
        <v>-0.20335683860169806</v>
      </c>
      <c r="BW37" s="8">
        <v>0.3579497448412538</v>
      </c>
      <c r="BX37" s="8">
        <v>0.3579497448412538</v>
      </c>
      <c r="BY37" s="17">
        <v>0</v>
      </c>
      <c r="BZ37" s="8">
        <v>0.33184802579291295</v>
      </c>
      <c r="CA37" s="8">
        <v>0.38405146388959466</v>
      </c>
      <c r="CB37" s="8">
        <v>0.33737990074751839</v>
      </c>
      <c r="CC37" s="8">
        <v>0.34596015022552579</v>
      </c>
      <c r="CD37" s="8">
        <v>0.34732765705080182</v>
      </c>
      <c r="CE37" s="8">
        <v>0.30220227766645169</v>
      </c>
      <c r="CH37" s="8">
        <v>-0.31200729784697839</v>
      </c>
      <c r="CI37" s="8">
        <v>-0.31200729784697839</v>
      </c>
      <c r="CJ37" s="17">
        <v>0</v>
      </c>
      <c r="CK37" s="8">
        <v>-0.3325203659005736</v>
      </c>
      <c r="CL37" s="8">
        <v>-0.29149422979338319</v>
      </c>
      <c r="CM37" s="8">
        <v>-0.29677520544882791</v>
      </c>
      <c r="CN37" s="8">
        <v>-0.29404614492644959</v>
      </c>
      <c r="CO37" s="8">
        <v>-0.29441282451625422</v>
      </c>
      <c r="CP37" s="8">
        <v>-0.23809271634707294</v>
      </c>
      <c r="CS37" s="8">
        <v>0.12595224862310928</v>
      </c>
      <c r="CT37" s="8">
        <v>0.12595224862310928</v>
      </c>
      <c r="CU37" s="17">
        <v>0</v>
      </c>
      <c r="CV37" s="8">
        <v>1.6897133598456668E-2</v>
      </c>
      <c r="CW37" s="8">
        <v>0.23500736364776187</v>
      </c>
      <c r="CX37" s="12">
        <v>0.11520805413336449</v>
      </c>
      <c r="CY37" s="12">
        <v>0.12016626210269102</v>
      </c>
      <c r="CZ37" s="12">
        <v>0.11029172721290516</v>
      </c>
      <c r="DA37" s="12">
        <v>7.5855837511817556E-2</v>
      </c>
      <c r="DB37" s="12">
        <v>7.5855837511798599E-2</v>
      </c>
      <c r="DC37" s="12"/>
      <c r="DF37" s="10">
        <v>0.33186906250178755</v>
      </c>
      <c r="DG37" s="10">
        <v>0.72</v>
      </c>
      <c r="DH37" s="10">
        <v>0.28000000000000003</v>
      </c>
      <c r="DI37" s="8">
        <v>0.33186906250178755</v>
      </c>
      <c r="DJ37" s="8">
        <v>0.31785050856704727</v>
      </c>
      <c r="DK37" s="8">
        <v>0.34928867416577869</v>
      </c>
      <c r="DL37" s="8">
        <v>0.34648123276924386</v>
      </c>
      <c r="DM37" s="8">
        <v>0.3254061892904378</v>
      </c>
    </row>
    <row r="38" spans="1:117" ht="18" customHeight="1" x14ac:dyDescent="0.3">
      <c r="A38" s="11">
        <f t="shared" si="0"/>
        <v>1987</v>
      </c>
      <c r="B38" s="8"/>
      <c r="C38" s="8"/>
      <c r="D38" s="17"/>
      <c r="E38" s="8"/>
      <c r="F38" s="8"/>
      <c r="G38" s="8"/>
      <c r="H38" s="8"/>
      <c r="I38" s="8"/>
      <c r="J38" s="8"/>
      <c r="K38" s="8"/>
      <c r="O38" s="8"/>
      <c r="P38" s="8"/>
      <c r="Q38" s="17"/>
      <c r="R38" s="8"/>
      <c r="S38" s="8"/>
      <c r="T38" s="8"/>
      <c r="U38" s="8"/>
      <c r="V38" s="8"/>
      <c r="W38" s="8"/>
      <c r="X38" s="15"/>
      <c r="AA38" s="8"/>
      <c r="AB38" s="15"/>
      <c r="AC38" s="17"/>
      <c r="AD38" s="8"/>
      <c r="AE38" s="8"/>
      <c r="AF38" s="15"/>
      <c r="AG38" s="15"/>
      <c r="AH38" s="15"/>
      <c r="AI38" s="15"/>
      <c r="AJ38" s="15"/>
      <c r="AO38" s="8"/>
      <c r="AP38" s="8"/>
      <c r="AQ38" s="8"/>
      <c r="AR38" s="8"/>
      <c r="AS38" s="8"/>
      <c r="AW38" s="8"/>
      <c r="AX38" s="15"/>
      <c r="AY38" s="17"/>
      <c r="AZ38" s="8"/>
      <c r="BA38" s="8"/>
      <c r="BB38" s="8"/>
      <c r="BC38" s="8"/>
      <c r="BD38" s="8"/>
      <c r="BE38" s="8"/>
      <c r="BF38" s="8"/>
      <c r="BG38" s="8"/>
      <c r="BH38" s="8"/>
      <c r="BJ38" s="8"/>
      <c r="BK38" s="15"/>
      <c r="BL38" s="17"/>
      <c r="BM38" s="8"/>
      <c r="BN38" s="8"/>
      <c r="BO38" s="8"/>
      <c r="BP38" s="8"/>
      <c r="BQ38" s="8"/>
      <c r="BR38" s="8"/>
      <c r="BS38" s="8"/>
      <c r="BT38" s="88"/>
      <c r="BU38" s="88"/>
      <c r="BW38" s="8"/>
      <c r="BX38" s="8"/>
      <c r="BY38" s="17"/>
      <c r="BZ38" s="8"/>
      <c r="CA38" s="8"/>
      <c r="CB38" s="8"/>
      <c r="CC38" s="8"/>
      <c r="CD38" s="8"/>
      <c r="CE38" s="8"/>
      <c r="CH38" s="8"/>
      <c r="CI38" s="8"/>
      <c r="CJ38" s="17"/>
      <c r="CK38" s="8"/>
      <c r="CL38" s="8"/>
      <c r="CM38" s="8"/>
      <c r="CN38" s="8"/>
      <c r="CO38" s="8"/>
      <c r="CP38" s="8"/>
      <c r="CS38" s="8"/>
      <c r="CT38" s="8"/>
      <c r="CU38" s="17"/>
      <c r="CV38" s="8"/>
      <c r="CW38" s="8"/>
      <c r="CX38" s="15"/>
      <c r="CY38" s="15"/>
      <c r="CZ38" s="15"/>
      <c r="DA38" s="15"/>
      <c r="DB38" s="15"/>
      <c r="DC38" s="15"/>
    </row>
    <row r="39" spans="1:117" ht="18" customHeight="1" x14ac:dyDescent="0.3">
      <c r="A39" s="11">
        <f t="shared" ref="A39:A71" si="21">A38+1</f>
        <v>1988</v>
      </c>
      <c r="B39" s="8">
        <v>1.1541068553924561E-2</v>
      </c>
      <c r="C39" s="8">
        <v>1.1541105701353242E-2</v>
      </c>
      <c r="D39" s="17">
        <v>-3.7147428681716388E-8</v>
      </c>
      <c r="E39" s="8">
        <v>-6.1538772463425075E-3</v>
      </c>
      <c r="F39" s="8">
        <v>2.9236014354191629E-2</v>
      </c>
      <c r="G39" s="8">
        <v>-5.7338033278670625E-4</v>
      </c>
      <c r="H39" s="8">
        <v>-2.3710093562654338E-4</v>
      </c>
      <c r="I39" s="8">
        <v>-5.7229810409197696E-3</v>
      </c>
      <c r="J39" s="8">
        <v>-1.9195604598695515E-2</v>
      </c>
      <c r="K39" s="8">
        <v>7.7135555314908049E-3</v>
      </c>
      <c r="O39" s="8">
        <v>0.15652658664461272</v>
      </c>
      <c r="P39" s="8">
        <v>0.15585070140144769</v>
      </c>
      <c r="Q39" s="17">
        <v>6.7588524316503085E-4</v>
      </c>
      <c r="R39" s="8">
        <v>0.13122641083399014</v>
      </c>
      <c r="S39" s="8">
        <v>0.1818267624552353</v>
      </c>
      <c r="T39" s="8">
        <v>0.15460397704263906</v>
      </c>
      <c r="U39" s="8">
        <v>0.18010729431153294</v>
      </c>
      <c r="V39" s="8">
        <v>0.12241523205566404</v>
      </c>
      <c r="W39" s="8">
        <v>4.6633725109034872E-2</v>
      </c>
      <c r="X39" s="15"/>
      <c r="AA39" s="8">
        <v>-3.4517667825063603E-2</v>
      </c>
      <c r="AB39" s="8">
        <v>-3.5031837520709423E-2</v>
      </c>
      <c r="AC39" s="17">
        <v>5.1416969564582055E-4</v>
      </c>
      <c r="AD39" s="8">
        <v>-5.877430849353292E-2</v>
      </c>
      <c r="AE39" s="8">
        <v>-1.0261027156594285E-2</v>
      </c>
      <c r="AF39" s="8">
        <v>-6.6325346951260328E-2</v>
      </c>
      <c r="AG39" s="8">
        <v>7.6928459560543939E-3</v>
      </c>
      <c r="AH39" s="8">
        <v>3.870257936339571E-2</v>
      </c>
      <c r="AI39" s="8">
        <v>-2.700558214286547E-2</v>
      </c>
      <c r="AJ39" s="8">
        <v>2.7374346945803808E-2</v>
      </c>
      <c r="AL39" s="73">
        <v>-4.0685331553834456E-2</v>
      </c>
      <c r="AM39" s="8">
        <v>-4.1199501249480276E-2</v>
      </c>
      <c r="AN39" s="19">
        <v>5.1416969564582055E-4</v>
      </c>
      <c r="AO39" s="8">
        <v>-6.6950830065016342E-2</v>
      </c>
      <c r="AP39" s="8">
        <v>-1.4419833042652572E-2</v>
      </c>
      <c r="AQ39" s="8">
        <v>-6.3177548365006275E-2</v>
      </c>
      <c r="AR39" s="8">
        <v>1.3688632742102309E-2</v>
      </c>
      <c r="AS39" s="8">
        <v>4.2235200623403323E-2</v>
      </c>
      <c r="AT39" s="8">
        <f t="shared" ref="AT39" si="22">AS39+(AO39-AL39)</f>
        <v>1.5969702112221436E-2</v>
      </c>
      <c r="AU39" s="8">
        <f t="shared" ref="AU39" si="23">AS39+(AP39-AL39)</f>
        <v>6.8500699134585202E-2</v>
      </c>
      <c r="AW39" s="8">
        <v>-0.14462632934252417</v>
      </c>
      <c r="AX39" s="8">
        <v>-0.14371694306969091</v>
      </c>
      <c r="AY39" s="17">
        <v>-9.0938627283326801E-4</v>
      </c>
      <c r="AZ39" s="8">
        <v>-0.17088121122027813</v>
      </c>
      <c r="BA39" s="8">
        <v>-0.11837144746477021</v>
      </c>
      <c r="BB39" s="8">
        <v>-0.16378003242241287</v>
      </c>
      <c r="BC39" s="8">
        <v>-0.15220628666301456</v>
      </c>
      <c r="BD39" s="8">
        <v>-0.13050352798523379</v>
      </c>
      <c r="BE39" s="8">
        <v>-6.2234524515154738E-2</v>
      </c>
      <c r="BF39" s="8">
        <v>-6.223452451536627E-2</v>
      </c>
      <c r="BG39" s="8">
        <f t="shared" ref="BG39" si="24">BC39+(AZ39-AW39)</f>
        <v>-0.17846116854076852</v>
      </c>
      <c r="BH39" s="8">
        <f t="shared" ref="BH39" si="25">BC39+(BA39-AW39)</f>
        <v>-0.1259514047852606</v>
      </c>
      <c r="BJ39" s="8">
        <v>-0.2510871787865957</v>
      </c>
      <c r="BK39" s="8">
        <v>-0.2434784496424762</v>
      </c>
      <c r="BL39" s="17">
        <v>-7.6087291441195026E-3</v>
      </c>
      <c r="BM39" s="8">
        <v>-0.27458293179570487</v>
      </c>
      <c r="BN39" s="8">
        <v>-0.22759142577748653</v>
      </c>
      <c r="BO39" s="8">
        <v>-0.23485863861770218</v>
      </c>
      <c r="BP39" s="8">
        <v>-0.22512014486804888</v>
      </c>
      <c r="BQ39" s="8">
        <v>-0.1928211668980028</v>
      </c>
      <c r="BR39" s="8">
        <v>-0.16027235791618841</v>
      </c>
      <c r="BS39" s="8">
        <v>-0.1602723579162243</v>
      </c>
      <c r="BT39" s="88">
        <f t="shared" si="19"/>
        <v>-0.24861589787715804</v>
      </c>
      <c r="BU39" s="88">
        <f t="shared" si="20"/>
        <v>-0.20162439185893971</v>
      </c>
      <c r="BW39" s="8">
        <v>0.31729674357600607</v>
      </c>
      <c r="BX39" s="8">
        <v>0.31729674357600607</v>
      </c>
      <c r="BY39" s="17">
        <v>0</v>
      </c>
      <c r="BZ39" s="8">
        <v>0.29432606201951256</v>
      </c>
      <c r="CA39" s="8">
        <v>0.34026742513249958</v>
      </c>
      <c r="CB39" s="8">
        <v>0.29311967943720502</v>
      </c>
      <c r="CC39" s="8">
        <v>0.30404130285452752</v>
      </c>
      <c r="CD39" s="8">
        <v>0.30442773813801843</v>
      </c>
      <c r="CE39" s="8">
        <v>0.25813363886162471</v>
      </c>
      <c r="CH39" s="8">
        <v>-0.30584032120245702</v>
      </c>
      <c r="CI39" s="8">
        <v>-0.30584032120245702</v>
      </c>
      <c r="CJ39" s="17">
        <v>0</v>
      </c>
      <c r="CK39" s="8">
        <v>-0.32716697397619232</v>
      </c>
      <c r="CL39" s="8">
        <v>-0.28451366842872172</v>
      </c>
      <c r="CM39" s="8">
        <v>-0.28527738215337639</v>
      </c>
      <c r="CN39" s="8">
        <v>-0.28190153305253324</v>
      </c>
      <c r="CO39" s="8">
        <v>-0.28222326004654391</v>
      </c>
      <c r="CP39" s="8">
        <v>-0.22812957751504456</v>
      </c>
      <c r="CS39" s="8">
        <v>0.21767272667930895</v>
      </c>
      <c r="CT39" s="8">
        <v>0.21767272667930895</v>
      </c>
      <c r="CU39" s="17">
        <v>0</v>
      </c>
      <c r="CV39" s="8">
        <v>9.8479220192809191E-2</v>
      </c>
      <c r="CW39" s="8">
        <v>0.33686623316580872</v>
      </c>
      <c r="CX39" s="8">
        <v>0.17170089302623778</v>
      </c>
      <c r="CY39" s="8">
        <v>0.1710734681484419</v>
      </c>
      <c r="CZ39" s="8">
        <v>0.19065813737363996</v>
      </c>
      <c r="DA39" s="8">
        <v>0.14659310198499442</v>
      </c>
      <c r="DB39" s="8">
        <v>0.14659310196752467</v>
      </c>
      <c r="DC39" s="8"/>
      <c r="DD39" s="10">
        <v>0.44599998857496709</v>
      </c>
      <c r="DE39" s="10">
        <v>0.75750895453144917</v>
      </c>
      <c r="DF39" s="10">
        <v>0.31150896595648209</v>
      </c>
      <c r="DG39" s="10">
        <v>0.7</v>
      </c>
      <c r="DH39" s="10">
        <v>0.30000000000000004</v>
      </c>
      <c r="DI39" s="8">
        <v>0.31317153717419449</v>
      </c>
      <c r="DJ39" s="8">
        <v>0.29631092076197385</v>
      </c>
      <c r="DK39" s="8">
        <v>0.32536047815602848</v>
      </c>
      <c r="DL39" s="8">
        <v>0.32656721663214605</v>
      </c>
      <c r="DM39" s="8">
        <v>0.301775398251791</v>
      </c>
    </row>
    <row r="40" spans="1:117" ht="18" customHeight="1" x14ac:dyDescent="0.3">
      <c r="A40" s="11">
        <f t="shared" si="21"/>
        <v>1989</v>
      </c>
      <c r="B40" s="8"/>
      <c r="C40" s="8"/>
      <c r="D40" s="8"/>
      <c r="E40" s="8"/>
      <c r="F40" s="8"/>
      <c r="G40" s="8"/>
      <c r="H40" s="8"/>
      <c r="I40" s="8"/>
      <c r="J40" s="8"/>
      <c r="K40" s="8"/>
      <c r="O40" s="8"/>
      <c r="P40" s="8"/>
      <c r="Q40" s="8"/>
      <c r="R40" s="8"/>
      <c r="S40" s="8"/>
      <c r="T40" s="8"/>
      <c r="U40" s="8"/>
      <c r="V40" s="8"/>
      <c r="W40" s="8"/>
      <c r="X40" s="15"/>
      <c r="AA40" s="8"/>
      <c r="AB40" s="8"/>
      <c r="AC40" s="8"/>
      <c r="AD40" s="8"/>
      <c r="AE40" s="8"/>
      <c r="AF40" s="8"/>
      <c r="AG40" s="8"/>
      <c r="AH40" s="8"/>
      <c r="AI40" s="8"/>
      <c r="AJ40" s="8"/>
      <c r="AL40" s="73"/>
      <c r="AW40" s="8"/>
      <c r="AX40" s="8"/>
      <c r="AY40" s="8"/>
      <c r="AZ40" s="8"/>
      <c r="BA40" s="8"/>
      <c r="BB40" s="8"/>
      <c r="BC40" s="8"/>
      <c r="BD40" s="8"/>
      <c r="BE40" s="8"/>
      <c r="BF40" s="8"/>
      <c r="BG40" s="9"/>
      <c r="BH40" s="9"/>
      <c r="BJ40" s="8"/>
      <c r="BK40" s="8"/>
      <c r="BL40" s="8"/>
      <c r="BM40" s="8"/>
      <c r="BN40" s="8"/>
      <c r="BO40" s="8"/>
      <c r="BP40" s="8"/>
      <c r="BQ40" s="8"/>
      <c r="BR40" s="8"/>
      <c r="BS40" s="8"/>
      <c r="BT40" s="9"/>
      <c r="BU40" s="9"/>
      <c r="BW40" s="8"/>
      <c r="BX40" s="8"/>
      <c r="BY40" s="8"/>
      <c r="BZ40" s="8"/>
      <c r="CA40" s="8"/>
      <c r="CB40" s="8"/>
      <c r="CC40" s="8"/>
      <c r="CD40" s="8"/>
      <c r="CE40" s="8"/>
      <c r="CH40" s="8"/>
      <c r="CI40" s="8"/>
      <c r="CJ40" s="8"/>
      <c r="CK40" s="8"/>
      <c r="CL40" s="8"/>
      <c r="CM40" s="8"/>
      <c r="CN40" s="8"/>
      <c r="CO40" s="8"/>
      <c r="CP40" s="8"/>
      <c r="CS40" s="8"/>
      <c r="CT40" s="8"/>
      <c r="CU40" s="8"/>
      <c r="CV40" s="8"/>
      <c r="CW40" s="8"/>
      <c r="CX40" s="8"/>
      <c r="CY40" s="8"/>
      <c r="CZ40" s="8"/>
      <c r="DA40" s="8"/>
      <c r="DB40" s="8"/>
      <c r="DC40" s="8"/>
    </row>
    <row r="41" spans="1:117" ht="18" customHeight="1" x14ac:dyDescent="0.3">
      <c r="A41" s="11">
        <f t="shared" si="21"/>
        <v>1990</v>
      </c>
      <c r="B41" s="8"/>
      <c r="C41" s="8"/>
      <c r="D41" s="8"/>
      <c r="E41" s="8"/>
      <c r="F41" s="8"/>
      <c r="G41" s="8"/>
      <c r="H41" s="8"/>
      <c r="I41" s="8"/>
      <c r="J41" s="8"/>
      <c r="K41" s="8"/>
      <c r="O41" s="8"/>
      <c r="P41" s="8"/>
      <c r="Q41" s="8"/>
      <c r="R41" s="8"/>
      <c r="S41" s="8"/>
      <c r="T41" s="8"/>
      <c r="U41" s="8"/>
      <c r="V41" s="8"/>
      <c r="W41" s="8"/>
      <c r="X41" s="15"/>
      <c r="AA41" s="8"/>
      <c r="AB41" s="8"/>
      <c r="AC41" s="8"/>
      <c r="AD41" s="8"/>
      <c r="AE41" s="8"/>
      <c r="AF41" s="8"/>
      <c r="AG41" s="8"/>
      <c r="AH41" s="8"/>
      <c r="AI41" s="8"/>
      <c r="AJ41" s="8"/>
      <c r="AL41" s="73"/>
      <c r="AW41" s="8"/>
      <c r="AX41" s="8"/>
      <c r="AY41" s="8"/>
      <c r="AZ41" s="8"/>
      <c r="BA41" s="8"/>
      <c r="BB41" s="8"/>
      <c r="BC41" s="8"/>
      <c r="BD41" s="8"/>
      <c r="BE41" s="8"/>
      <c r="BF41" s="8"/>
      <c r="BG41" s="9"/>
      <c r="BH41" s="9"/>
      <c r="BJ41" s="8"/>
      <c r="BK41" s="8"/>
      <c r="BL41" s="8"/>
      <c r="BM41" s="8"/>
      <c r="BN41" s="8"/>
      <c r="BO41" s="8"/>
      <c r="BP41" s="8"/>
      <c r="BQ41" s="8"/>
      <c r="BR41" s="8"/>
      <c r="BS41" s="8"/>
      <c r="BT41" s="9"/>
      <c r="BU41" s="9"/>
      <c r="BW41" s="8"/>
      <c r="BX41" s="8"/>
      <c r="BY41" s="8"/>
      <c r="BZ41" s="8"/>
      <c r="CA41" s="8"/>
      <c r="CB41" s="8"/>
      <c r="CC41" s="8"/>
      <c r="CD41" s="8"/>
      <c r="CE41" s="8"/>
      <c r="CH41" s="8"/>
      <c r="CI41" s="8"/>
      <c r="CJ41" s="8"/>
      <c r="CK41" s="8"/>
      <c r="CL41" s="8"/>
      <c r="CM41" s="8"/>
      <c r="CN41" s="8"/>
      <c r="CO41" s="8"/>
      <c r="CP41" s="8"/>
      <c r="CS41" s="8"/>
      <c r="CT41" s="8"/>
      <c r="CU41" s="8"/>
      <c r="CV41" s="8"/>
      <c r="CW41" s="8"/>
      <c r="CX41" s="8"/>
      <c r="CY41" s="8"/>
      <c r="CZ41" s="8"/>
      <c r="DA41" s="8"/>
      <c r="DB41" s="8"/>
      <c r="DC41" s="8"/>
    </row>
    <row r="42" spans="1:117" ht="18" customHeight="1" x14ac:dyDescent="0.3">
      <c r="A42" s="11">
        <f t="shared" si="21"/>
        <v>1991</v>
      </c>
      <c r="B42" s="8"/>
      <c r="C42" s="8"/>
      <c r="D42" s="8"/>
      <c r="E42" s="8"/>
      <c r="F42" s="8"/>
      <c r="G42" s="8"/>
      <c r="H42" s="8"/>
      <c r="I42" s="8"/>
      <c r="J42" s="8"/>
      <c r="K42" s="8"/>
      <c r="O42" s="8"/>
      <c r="P42" s="8"/>
      <c r="Q42" s="8"/>
      <c r="R42" s="8"/>
      <c r="S42" s="8"/>
      <c r="T42" s="8"/>
      <c r="U42" s="8"/>
      <c r="V42" s="8"/>
      <c r="W42" s="8"/>
      <c r="X42" s="15"/>
      <c r="AA42" s="8"/>
      <c r="AB42" s="8"/>
      <c r="AC42" s="8"/>
      <c r="AD42" s="8"/>
      <c r="AE42" s="8"/>
      <c r="AF42" s="8"/>
      <c r="AG42" s="8"/>
      <c r="AH42" s="8"/>
      <c r="AI42" s="8"/>
      <c r="AJ42" s="8"/>
      <c r="AL42" s="73"/>
      <c r="AW42" s="8"/>
      <c r="AX42" s="8"/>
      <c r="AY42" s="8"/>
      <c r="AZ42" s="8"/>
      <c r="BA42" s="8"/>
      <c r="BB42" s="8"/>
      <c r="BC42" s="8"/>
      <c r="BD42" s="8"/>
      <c r="BE42" s="8"/>
      <c r="BF42" s="8"/>
      <c r="BG42" s="9"/>
      <c r="BH42" s="9"/>
      <c r="BJ42" s="8"/>
      <c r="BK42" s="8"/>
      <c r="BL42" s="8"/>
      <c r="BM42" s="8"/>
      <c r="BN42" s="8"/>
      <c r="BO42" s="8"/>
      <c r="BP42" s="8"/>
      <c r="BQ42" s="8"/>
      <c r="BR42" s="8"/>
      <c r="BS42" s="8"/>
      <c r="BT42" s="9"/>
      <c r="BU42" s="9"/>
      <c r="BW42" s="8"/>
      <c r="BX42" s="8"/>
      <c r="BY42" s="8"/>
      <c r="BZ42" s="8"/>
      <c r="CA42" s="8"/>
      <c r="CB42" s="8"/>
      <c r="CC42" s="8"/>
      <c r="CD42" s="8"/>
      <c r="CE42" s="8"/>
      <c r="CH42" s="8"/>
      <c r="CI42" s="8"/>
      <c r="CJ42" s="8"/>
      <c r="CK42" s="8"/>
      <c r="CL42" s="8"/>
      <c r="CM42" s="8"/>
      <c r="CN42" s="8"/>
      <c r="CO42" s="8"/>
      <c r="CP42" s="8"/>
      <c r="CS42" s="8"/>
      <c r="CT42" s="8"/>
      <c r="CU42" s="8"/>
      <c r="CV42" s="8"/>
      <c r="CW42" s="8"/>
      <c r="CX42" s="8"/>
      <c r="CY42" s="8"/>
      <c r="CZ42" s="8"/>
      <c r="DA42" s="8"/>
      <c r="DB42" s="8"/>
      <c r="DC42" s="8"/>
    </row>
    <row r="43" spans="1:117" ht="18" customHeight="1" x14ac:dyDescent="0.3">
      <c r="A43" s="11">
        <f t="shared" si="21"/>
        <v>1992</v>
      </c>
      <c r="B43" s="8"/>
      <c r="C43" s="8"/>
      <c r="D43" s="8"/>
      <c r="E43" s="8"/>
      <c r="F43" s="8"/>
      <c r="G43" s="8"/>
      <c r="H43" s="8"/>
      <c r="I43" s="8"/>
      <c r="J43" s="8"/>
      <c r="K43" s="8"/>
      <c r="O43" s="8"/>
      <c r="P43" s="8"/>
      <c r="Q43" s="8"/>
      <c r="R43" s="8"/>
      <c r="S43" s="8"/>
      <c r="T43" s="8"/>
      <c r="U43" s="8"/>
      <c r="V43" s="8"/>
      <c r="W43" s="8"/>
      <c r="X43" s="15"/>
      <c r="AA43" s="8"/>
      <c r="AB43" s="8"/>
      <c r="AC43" s="8"/>
      <c r="AD43" s="8"/>
      <c r="AE43" s="8"/>
      <c r="AF43" s="8"/>
      <c r="AG43" s="8"/>
      <c r="AH43" s="8"/>
      <c r="AI43" s="8"/>
      <c r="AJ43" s="8"/>
      <c r="AL43" s="73"/>
      <c r="AW43" s="8"/>
      <c r="AX43" s="8"/>
      <c r="AY43" s="8"/>
      <c r="AZ43" s="8"/>
      <c r="BA43" s="8"/>
      <c r="BB43" s="8"/>
      <c r="BC43" s="8"/>
      <c r="BD43" s="8"/>
      <c r="BE43" s="8"/>
      <c r="BF43" s="8"/>
      <c r="BG43" s="9"/>
      <c r="BH43" s="9"/>
      <c r="BJ43" s="8"/>
      <c r="BK43" s="8"/>
      <c r="BL43" s="8"/>
      <c r="BM43" s="8"/>
      <c r="BN43" s="8"/>
      <c r="BO43" s="8"/>
      <c r="BP43" s="8"/>
      <c r="BQ43" s="8"/>
      <c r="BR43" s="8"/>
      <c r="BS43" s="8"/>
      <c r="BT43" s="9"/>
      <c r="BU43" s="9"/>
      <c r="BW43" s="8"/>
      <c r="BX43" s="8"/>
      <c r="BY43" s="8"/>
      <c r="BZ43" s="8"/>
      <c r="CA43" s="8"/>
      <c r="CB43" s="8"/>
      <c r="CC43" s="8"/>
      <c r="CD43" s="8"/>
      <c r="CE43" s="8"/>
      <c r="CH43" s="8"/>
      <c r="CI43" s="8"/>
      <c r="CJ43" s="8"/>
      <c r="CK43" s="8"/>
      <c r="CL43" s="8"/>
      <c r="CM43" s="8"/>
      <c r="CN43" s="8"/>
      <c r="CO43" s="8"/>
      <c r="CP43" s="8"/>
      <c r="CS43" s="8"/>
      <c r="CT43" s="8"/>
      <c r="CU43" s="8"/>
      <c r="CV43" s="8"/>
      <c r="CW43" s="8"/>
      <c r="CX43" s="8"/>
      <c r="CY43" s="8"/>
      <c r="CZ43" s="8"/>
      <c r="DA43" s="8"/>
      <c r="DB43" s="8"/>
      <c r="DC43" s="8"/>
    </row>
    <row r="44" spans="1:117" ht="18" customHeight="1" x14ac:dyDescent="0.3">
      <c r="A44" s="11">
        <f t="shared" si="21"/>
        <v>1993</v>
      </c>
      <c r="B44" s="8">
        <v>-7.7021420001983643E-3</v>
      </c>
      <c r="C44" s="8">
        <v>-7.702153368667114E-3</v>
      </c>
      <c r="D44" s="17">
        <v>1.1368468749717309E-8</v>
      </c>
      <c r="E44" s="8">
        <v>-2.6847510581461335E-2</v>
      </c>
      <c r="F44" s="8">
        <v>1.1443226581064607E-2</v>
      </c>
      <c r="G44" s="8">
        <v>-5.5083126886498945E-3</v>
      </c>
      <c r="H44" s="8">
        <v>-5.5665605293560147E-3</v>
      </c>
      <c r="I44" s="8">
        <v>-6.1890580994804325E-3</v>
      </c>
      <c r="J44" s="8">
        <v>-6.9099401090931302E-3</v>
      </c>
      <c r="K44" s="8">
        <v>2.5516665593510936E-2</v>
      </c>
      <c r="O44" s="8">
        <v>9.5157112106837471E-2</v>
      </c>
      <c r="P44" s="8">
        <v>9.4760255649384256E-2</v>
      </c>
      <c r="Q44" s="17">
        <v>3.9685645745321518E-4</v>
      </c>
      <c r="R44" s="8">
        <v>6.7468984181375882E-2</v>
      </c>
      <c r="S44" s="8">
        <v>0.12284524003229906</v>
      </c>
      <c r="T44" s="8">
        <v>9.4391933203211403E-2</v>
      </c>
      <c r="U44" s="8">
        <v>0.14651960579129661</v>
      </c>
      <c r="V44" s="8">
        <v>0.10519243901754545</v>
      </c>
      <c r="W44" s="8">
        <v>1.4006373439493722E-3</v>
      </c>
      <c r="X44" s="15"/>
      <c r="AA44" s="8">
        <v>5.0383728387124405E-2</v>
      </c>
      <c r="AB44" s="8">
        <v>5.1345059413233952E-2</v>
      </c>
      <c r="AC44" s="17">
        <v>-9.6133102610954785E-4</v>
      </c>
      <c r="AD44" s="8">
        <v>2.6279144492459522E-2</v>
      </c>
      <c r="AE44" s="8">
        <v>7.4488312281789287E-2</v>
      </c>
      <c r="AF44" s="8">
        <v>2.7601788537892184E-2</v>
      </c>
      <c r="AG44" s="8">
        <v>8.0805056053531416E-2</v>
      </c>
      <c r="AH44" s="8">
        <v>9.8392370461492074E-2</v>
      </c>
      <c r="AI44" s="8">
        <v>-5.943749237644555E-3</v>
      </c>
      <c r="AJ44" s="8">
        <v>9.9402197839051604E-2</v>
      </c>
      <c r="AL44" s="73">
        <v>7.5330563710883702E-2</v>
      </c>
      <c r="AM44" s="8">
        <v>7.6291894736993243E-2</v>
      </c>
      <c r="AN44" s="19">
        <v>-9.6133102610954785E-4</v>
      </c>
      <c r="AO44" s="8">
        <v>4.4174335777596267E-2</v>
      </c>
      <c r="AP44" s="8">
        <v>0.10648679164417113</v>
      </c>
      <c r="AQ44" s="8">
        <v>5.7995972144150469E-2</v>
      </c>
      <c r="AR44" s="8">
        <v>9.9520455318155274E-2</v>
      </c>
      <c r="AS44" s="8">
        <v>0.1076763564376997</v>
      </c>
      <c r="AT44" s="8">
        <f t="shared" ref="AT44:AT46" si="26">AS44+(AO44-AL44)</f>
        <v>7.6520128504412255E-2</v>
      </c>
      <c r="AU44" s="8">
        <f t="shared" ref="AU44:AU46" si="27">AS44+(AP44-AL44)</f>
        <v>0.13883258437098711</v>
      </c>
      <c r="AW44" s="8">
        <v>-7.8271124098035993E-2</v>
      </c>
      <c r="AX44" s="8">
        <v>-7.8848047018462153E-2</v>
      </c>
      <c r="AY44" s="17">
        <v>5.7692292042615945E-4</v>
      </c>
      <c r="AZ44" s="8">
        <v>-0.10691712745497778</v>
      </c>
      <c r="BA44" s="8">
        <v>-4.9625120741094209E-2</v>
      </c>
      <c r="BB44" s="8">
        <v>-8.6630478280565318E-2</v>
      </c>
      <c r="BC44" s="8">
        <v>-0.12503114668549875</v>
      </c>
      <c r="BD44" s="8">
        <v>-0.11201596435667424</v>
      </c>
      <c r="BE44" s="8">
        <v>-7.3270597787968267E-2</v>
      </c>
      <c r="BF44" s="8">
        <v>-7.3270597787967698E-2</v>
      </c>
      <c r="BG44" s="8">
        <f t="shared" ref="BG44" si="28">BC44+(AZ44-AW44)</f>
        <v>-0.15367715004244054</v>
      </c>
      <c r="BH44" s="8">
        <f t="shared" ref="BH44" si="29">BC44+(BA44-AW44)</f>
        <v>-9.6385143328556966E-2</v>
      </c>
      <c r="BJ44" s="8">
        <v>-0.18142320050133598</v>
      </c>
      <c r="BK44" s="8">
        <v>-0.17676418842143365</v>
      </c>
      <c r="BL44" s="17">
        <v>-4.6590120799023249E-3</v>
      </c>
      <c r="BM44" s="8">
        <v>-0.20627306737791257</v>
      </c>
      <c r="BN44" s="8">
        <v>-0.15657333362475939</v>
      </c>
      <c r="BO44" s="8">
        <v>-0.18192060639755955</v>
      </c>
      <c r="BP44" s="8">
        <v>-0.19066479827624508</v>
      </c>
      <c r="BQ44" s="8">
        <v>-0.14625752344092646</v>
      </c>
      <c r="BR44" s="8">
        <v>-0.12932050212357299</v>
      </c>
      <c r="BS44" s="8">
        <v>-0.1293205021235726</v>
      </c>
      <c r="BT44" s="88">
        <f t="shared" ref="BT44:BT46" si="30">BP44+(BM44-BJ44)</f>
        <v>-0.21551466515282167</v>
      </c>
      <c r="BU44" s="88">
        <f t="shared" ref="BU44:BU46" si="31">BP44+(BN44-BJ44)</f>
        <v>-0.16581493139966849</v>
      </c>
      <c r="BW44" s="8">
        <v>0.29000086714003792</v>
      </c>
      <c r="BX44" s="8">
        <v>0.29000086714003792</v>
      </c>
      <c r="BY44" s="17">
        <v>0</v>
      </c>
      <c r="BZ44" s="8">
        <v>0.26531262859371357</v>
      </c>
      <c r="CA44" s="8">
        <v>0.31468910568636227</v>
      </c>
      <c r="CB44" s="8">
        <v>0.28177584607835138</v>
      </c>
      <c r="CC44" s="8">
        <v>0.27884584961945402</v>
      </c>
      <c r="CD44" s="8">
        <v>0.27991798500289872</v>
      </c>
      <c r="CE44" s="8">
        <v>0.24824111897615547</v>
      </c>
      <c r="CH44" s="8">
        <v>-0.27618544006925855</v>
      </c>
      <c r="CI44" s="8">
        <v>-0.27618544006925855</v>
      </c>
      <c r="CJ44" s="17">
        <v>0</v>
      </c>
      <c r="CK44" s="8">
        <v>-0.29810053538032827</v>
      </c>
      <c r="CL44" s="8">
        <v>-0.25427034475818883</v>
      </c>
      <c r="CM44" s="8">
        <v>-0.26716574248017461</v>
      </c>
      <c r="CN44" s="8">
        <v>-0.27111292190955405</v>
      </c>
      <c r="CO44" s="8">
        <v>-0.27448932216752403</v>
      </c>
      <c r="CP44" s="8">
        <v>-0.22598070100701106</v>
      </c>
      <c r="CS44" s="8">
        <v>0.4755902197816485</v>
      </c>
      <c r="CT44" s="8">
        <v>0.4755902197816485</v>
      </c>
      <c r="CU44" s="17">
        <v>0</v>
      </c>
      <c r="CV44" s="8">
        <v>0.36653510475699591</v>
      </c>
      <c r="CW44" s="8">
        <v>0.5846453348063011</v>
      </c>
      <c r="CX44" s="12">
        <v>0.53985719811484623</v>
      </c>
      <c r="CY44" s="12">
        <v>0.53796695763457869</v>
      </c>
      <c r="CZ44" s="12">
        <v>0.52175173798216823</v>
      </c>
      <c r="DA44" s="12">
        <v>0.47567533858470928</v>
      </c>
      <c r="DB44" s="12">
        <v>0.475675338584716</v>
      </c>
      <c r="DC44" s="12"/>
      <c r="DD44" s="10"/>
      <c r="DF44" s="10">
        <v>0.37088743661286439</v>
      </c>
      <c r="DG44" s="10">
        <v>0.75</v>
      </c>
      <c r="DH44" s="10">
        <v>0.25</v>
      </c>
      <c r="DI44" s="8">
        <v>0.37088743661286439</v>
      </c>
      <c r="DJ44" s="8">
        <v>0.36783404261339703</v>
      </c>
      <c r="DK44" s="8">
        <v>0.39391116026983103</v>
      </c>
      <c r="DL44" s="8">
        <v>0.39263979023797568</v>
      </c>
      <c r="DM44" s="8">
        <v>0.38101675686477188</v>
      </c>
    </row>
    <row r="45" spans="1:117" ht="18" customHeight="1" x14ac:dyDescent="0.3">
      <c r="A45" s="11">
        <f t="shared" si="21"/>
        <v>1994</v>
      </c>
      <c r="B45" s="8"/>
      <c r="C45" s="8"/>
      <c r="D45" s="17"/>
      <c r="E45" s="8"/>
      <c r="F45" s="8"/>
      <c r="G45" s="8"/>
      <c r="H45" s="8"/>
      <c r="I45" s="8"/>
      <c r="J45" s="8"/>
      <c r="K45" s="8"/>
      <c r="O45" s="8"/>
      <c r="P45" s="8"/>
      <c r="Q45" s="17"/>
      <c r="R45" s="8"/>
      <c r="S45" s="8"/>
      <c r="T45" s="8"/>
      <c r="U45" s="8"/>
      <c r="V45" s="8"/>
      <c r="W45" s="8"/>
      <c r="X45" s="15"/>
      <c r="AA45" s="8"/>
      <c r="AB45" s="8"/>
      <c r="AC45" s="17"/>
      <c r="AD45" s="8"/>
      <c r="AE45" s="8"/>
      <c r="AF45" s="8"/>
      <c r="AG45" s="8"/>
      <c r="AH45" s="8"/>
      <c r="AI45" s="8"/>
      <c r="AJ45" s="8"/>
      <c r="AL45" s="73"/>
      <c r="AN45" s="19"/>
      <c r="AQ45" s="8"/>
      <c r="AR45" s="8"/>
      <c r="AS45" s="8"/>
      <c r="AT45" s="8"/>
      <c r="AU45" s="8"/>
      <c r="AW45" s="8"/>
      <c r="AX45" s="8"/>
      <c r="AY45" s="17"/>
      <c r="AZ45" s="8"/>
      <c r="BA45" s="8"/>
      <c r="BB45" s="8"/>
      <c r="BC45" s="8"/>
      <c r="BD45" s="8"/>
      <c r="BE45" s="8"/>
      <c r="BF45" s="8"/>
      <c r="BG45" s="9"/>
      <c r="BH45" s="8"/>
      <c r="BJ45" s="8"/>
      <c r="BK45" s="8"/>
      <c r="BL45" s="17"/>
      <c r="BM45" s="8"/>
      <c r="BN45" s="8"/>
      <c r="BO45" s="8"/>
      <c r="BP45" s="8"/>
      <c r="BQ45" s="8"/>
      <c r="BR45" s="8"/>
      <c r="BS45" s="8"/>
      <c r="BT45" s="88"/>
      <c r="BU45" s="88"/>
      <c r="BW45" s="8"/>
      <c r="BX45" s="8"/>
      <c r="BY45" s="17"/>
      <c r="BZ45" s="8"/>
      <c r="CA45" s="8"/>
      <c r="CB45" s="8"/>
      <c r="CC45" s="8"/>
      <c r="CD45" s="8"/>
      <c r="CE45" s="8"/>
      <c r="CH45" s="8"/>
      <c r="CI45" s="8"/>
      <c r="CJ45" s="17"/>
      <c r="CK45" s="8"/>
      <c r="CL45" s="8"/>
      <c r="CM45" s="8"/>
      <c r="CN45" s="8"/>
      <c r="CO45" s="8"/>
      <c r="CP45" s="8"/>
      <c r="CS45" s="8"/>
      <c r="CT45" s="8"/>
      <c r="CU45" s="17"/>
      <c r="CV45" s="8"/>
      <c r="CW45" s="8"/>
      <c r="CX45" s="8"/>
      <c r="CY45" s="8"/>
      <c r="CZ45" s="8"/>
      <c r="DA45" s="8"/>
      <c r="DB45" s="8"/>
      <c r="DC45" s="8"/>
    </row>
    <row r="46" spans="1:117" ht="18" customHeight="1" x14ac:dyDescent="0.3">
      <c r="A46" s="11">
        <f t="shared" si="21"/>
        <v>1995</v>
      </c>
      <c r="B46" s="8">
        <v>-3.0770741403102875E-2</v>
      </c>
      <c r="C46" s="8">
        <v>-5.7391554148779493E-2</v>
      </c>
      <c r="D46" s="17">
        <v>2.6620812745676618E-2</v>
      </c>
      <c r="E46" s="8">
        <v>-4.8476868087258262E-2</v>
      </c>
      <c r="F46" s="8">
        <v>-1.3064614718947487E-2</v>
      </c>
      <c r="G46" s="8">
        <v>-2.8732275603790512E-2</v>
      </c>
      <c r="H46" s="8">
        <v>-2.8967460213720146E-2</v>
      </c>
      <c r="I46" s="8">
        <v>-2.880270516628633E-2</v>
      </c>
      <c r="J46" s="8">
        <v>-3.112300217412467E-2</v>
      </c>
      <c r="K46" s="8">
        <v>2.4728831766961321E-3</v>
      </c>
      <c r="O46" s="8">
        <v>0.10615043446809619</v>
      </c>
      <c r="P46" s="8">
        <v>0.11320772473906497</v>
      </c>
      <c r="Q46" s="17">
        <v>-7.0572902709687829E-3</v>
      </c>
      <c r="R46" s="8">
        <v>8.1010122686816566E-2</v>
      </c>
      <c r="S46" s="8">
        <v>0.13129074624937581</v>
      </c>
      <c r="T46" s="8">
        <v>0.10450018286652858</v>
      </c>
      <c r="U46" s="8">
        <v>0.15416440730650594</v>
      </c>
      <c r="V46" s="8">
        <v>9.9677098728974109E-2</v>
      </c>
      <c r="W46" s="8">
        <v>-1.186381877256483E-2</v>
      </c>
      <c r="X46" s="15"/>
      <c r="AA46" s="8">
        <v>2.3673499917834517E-2</v>
      </c>
      <c r="AB46" s="8">
        <v>3.0438375408966371E-2</v>
      </c>
      <c r="AC46" s="17">
        <v>-6.764875491131854E-3</v>
      </c>
      <c r="AD46" s="8">
        <v>2.9172840492376687E-3</v>
      </c>
      <c r="AE46" s="8">
        <v>4.4429715786431366E-2</v>
      </c>
      <c r="AF46" s="8">
        <v>7.2649431489307109E-4</v>
      </c>
      <c r="AG46" s="8">
        <v>6.2946246936601724E-2</v>
      </c>
      <c r="AH46" s="8">
        <v>8.2827571317567961E-2</v>
      </c>
      <c r="AI46" s="8">
        <v>-2.2275466014891304E-2</v>
      </c>
      <c r="AJ46" s="8">
        <v>7.4006812765980895E-2</v>
      </c>
      <c r="AL46" s="73">
        <v>5.0120077830627219E-2</v>
      </c>
      <c r="AM46" s="8">
        <v>5.6884953321759073E-2</v>
      </c>
      <c r="AN46" s="19">
        <v>-6.764875491131854E-3</v>
      </c>
      <c r="AO46" s="8">
        <v>2.3718812225758758E-2</v>
      </c>
      <c r="AP46" s="8">
        <v>7.6521343435495687E-2</v>
      </c>
      <c r="AQ46" s="8">
        <v>3.4731641993374675E-2</v>
      </c>
      <c r="AR46" s="8">
        <v>8.4843068882572134E-2</v>
      </c>
      <c r="AS46" s="8">
        <v>9.8539006220540334E-2</v>
      </c>
      <c r="AT46" s="8">
        <f t="shared" si="26"/>
        <v>7.213774061567188E-2</v>
      </c>
      <c r="AU46" s="8">
        <f t="shared" si="27"/>
        <v>0.1249402718254088</v>
      </c>
      <c r="AW46" s="8">
        <v>-0.11361239022678798</v>
      </c>
      <c r="AX46" s="8">
        <v>-0.1141862711423991</v>
      </c>
      <c r="AY46" s="17">
        <v>5.7388091561111354E-4</v>
      </c>
      <c r="AZ46" s="8">
        <v>-0.14002085867179351</v>
      </c>
      <c r="BA46" s="8">
        <v>-8.7203921781782462E-2</v>
      </c>
      <c r="BB46" s="8">
        <v>-0.12225895273553278</v>
      </c>
      <c r="BC46" s="8">
        <v>-0.15742045833126064</v>
      </c>
      <c r="BD46" s="8">
        <v>-0.14546647082614156</v>
      </c>
      <c r="BE46" s="8">
        <v>-8.9494484653103432E-2</v>
      </c>
      <c r="BF46" s="8">
        <v>-8.9494484653104125E-2</v>
      </c>
      <c r="BG46" s="8">
        <f t="shared" ref="BG46" si="32">BC46+(AZ46-AW46)</f>
        <v>-0.18382892677626617</v>
      </c>
      <c r="BH46" s="8">
        <f t="shared" ref="BH46" si="33">BC46+(BA46-AW46)</f>
        <v>-0.13101198988625512</v>
      </c>
      <c r="BJ46" s="8">
        <v>-0.21165316634707976</v>
      </c>
      <c r="BK46" s="8">
        <v>-0.20663227072625975</v>
      </c>
      <c r="BL46" s="17">
        <v>-5.020895620820004E-3</v>
      </c>
      <c r="BM46" s="8">
        <v>-0.2355435168451272</v>
      </c>
      <c r="BN46" s="8">
        <v>-0.18776281584903232</v>
      </c>
      <c r="BO46" s="8">
        <v>-0.20661841166398404</v>
      </c>
      <c r="BP46" s="8">
        <v>-0.21602125919038262</v>
      </c>
      <c r="BQ46" s="8">
        <v>-0.17821361696951368</v>
      </c>
      <c r="BR46" s="8">
        <v>-0.1512220221608685</v>
      </c>
      <c r="BS46" s="8">
        <v>-0.15122202216086847</v>
      </c>
      <c r="BT46" s="88">
        <f t="shared" si="30"/>
        <v>-0.23991160968843006</v>
      </c>
      <c r="BU46" s="88">
        <f t="shared" si="31"/>
        <v>-0.19213090869233518</v>
      </c>
      <c r="BW46" s="8">
        <v>0.30522320771748335</v>
      </c>
      <c r="BX46" s="8">
        <v>0.30522320771748335</v>
      </c>
      <c r="BY46" s="17">
        <v>0</v>
      </c>
      <c r="BZ46" s="8">
        <v>0.28477234317782191</v>
      </c>
      <c r="CA46" s="8">
        <v>0.32567407225714479</v>
      </c>
      <c r="CB46" s="8">
        <v>0.2895293313164064</v>
      </c>
      <c r="CC46" s="8">
        <v>0.28891144668685037</v>
      </c>
      <c r="CD46" s="8">
        <v>0.28809544087083716</v>
      </c>
      <c r="CE46" s="8">
        <v>0.26008096311304602</v>
      </c>
      <c r="CH46" s="8">
        <v>-0.32995911743326078</v>
      </c>
      <c r="CI46" s="8">
        <v>-0.32995911743326078</v>
      </c>
      <c r="CJ46" s="17">
        <v>0</v>
      </c>
      <c r="CK46" s="8">
        <v>-0.35085257242758133</v>
      </c>
      <c r="CL46" s="8">
        <v>-0.30906566243894024</v>
      </c>
      <c r="CM46" s="8">
        <v>-0.30752684194828761</v>
      </c>
      <c r="CN46" s="8">
        <v>-0.30949466784292679</v>
      </c>
      <c r="CO46" s="8">
        <v>-0.31344741029987261</v>
      </c>
      <c r="CP46" s="8">
        <v>-0.26329580761393673</v>
      </c>
      <c r="CS46" s="8">
        <v>0.3662184250164307</v>
      </c>
      <c r="CT46" s="8">
        <v>0.3662184250164307</v>
      </c>
      <c r="CU46" s="17">
        <v>0</v>
      </c>
      <c r="CV46" s="8">
        <v>0.29046622534866118</v>
      </c>
      <c r="CW46" s="8">
        <v>0.44197062468420023</v>
      </c>
      <c r="CX46" s="12">
        <v>0.32546392986096517</v>
      </c>
      <c r="CY46" s="12">
        <v>0.31996356371467155</v>
      </c>
      <c r="CZ46" s="12">
        <v>0.29754884997738751</v>
      </c>
      <c r="DA46" s="12">
        <v>0.24243293451930259</v>
      </c>
      <c r="DB46" s="12">
        <v>0.24243293451930747</v>
      </c>
      <c r="DC46" s="12"/>
      <c r="DD46" s="10">
        <v>0.38550671573636952</v>
      </c>
      <c r="DE46" s="10">
        <v>0.72880189083450686</v>
      </c>
      <c r="DF46" s="10">
        <v>0.34329517509813734</v>
      </c>
      <c r="DG46" s="10">
        <v>0.76</v>
      </c>
      <c r="DH46" s="10">
        <v>0.24</v>
      </c>
      <c r="DI46" s="8">
        <v>0.34174480604293861</v>
      </c>
      <c r="DJ46" s="8">
        <v>0.33581542231591088</v>
      </c>
      <c r="DK46" s="8">
        <v>0.37225803263666862</v>
      </c>
      <c r="DL46" s="8">
        <v>0.36989538379424935</v>
      </c>
      <c r="DM46" s="8">
        <v>0.35388836030679077</v>
      </c>
    </row>
    <row r="47" spans="1:117" ht="18" customHeight="1" x14ac:dyDescent="0.3">
      <c r="A47" s="11">
        <f t="shared" si="21"/>
        <v>1996</v>
      </c>
      <c r="B47" s="8"/>
      <c r="C47" s="8"/>
      <c r="D47" s="17"/>
      <c r="E47" s="8"/>
      <c r="F47" s="8"/>
      <c r="G47" s="8"/>
      <c r="H47" s="8"/>
      <c r="I47" s="8"/>
      <c r="J47" s="8"/>
      <c r="K47" s="8"/>
      <c r="O47" s="8"/>
      <c r="P47" s="8"/>
      <c r="Q47" s="17"/>
      <c r="R47" s="8"/>
      <c r="S47" s="8"/>
      <c r="T47" s="8"/>
      <c r="U47" s="8"/>
      <c r="V47" s="8"/>
      <c r="W47" s="8"/>
      <c r="X47" s="15"/>
      <c r="AA47" s="8"/>
      <c r="AB47" s="8"/>
      <c r="AC47" s="17"/>
      <c r="AD47" s="8"/>
      <c r="AE47" s="8"/>
      <c r="AF47" s="8"/>
      <c r="AG47" s="8"/>
      <c r="AH47" s="8"/>
      <c r="AI47" s="8"/>
      <c r="AJ47" s="8"/>
      <c r="AQ47" s="8"/>
      <c r="AR47" s="8"/>
      <c r="AS47" s="8"/>
      <c r="AW47" s="8"/>
      <c r="AX47" s="8"/>
      <c r="AY47" s="17"/>
      <c r="AZ47" s="8"/>
      <c r="BA47" s="8"/>
      <c r="BB47" s="8"/>
      <c r="BC47" s="8"/>
      <c r="BD47" s="8"/>
      <c r="BE47" s="8"/>
      <c r="BF47" s="8"/>
      <c r="BG47" s="9"/>
      <c r="BH47" s="9"/>
      <c r="BJ47" s="8"/>
      <c r="BK47" s="8"/>
      <c r="BL47" s="17"/>
      <c r="BM47" s="8"/>
      <c r="BN47" s="8"/>
      <c r="BO47" s="8"/>
      <c r="BP47" s="8"/>
      <c r="BQ47" s="8"/>
      <c r="BR47" s="8"/>
      <c r="BS47" s="8"/>
      <c r="BT47" s="9"/>
      <c r="BU47" s="9"/>
      <c r="BW47" s="8"/>
      <c r="BX47" s="8"/>
      <c r="BY47" s="17"/>
      <c r="BZ47" s="8"/>
      <c r="CA47" s="8"/>
      <c r="CB47" s="8"/>
      <c r="CC47" s="8"/>
      <c r="CD47" s="8"/>
      <c r="CE47" s="8"/>
      <c r="CH47" s="8"/>
      <c r="CI47" s="8"/>
      <c r="CJ47" s="17"/>
      <c r="CK47" s="8"/>
      <c r="CL47" s="8"/>
      <c r="CM47" s="8"/>
      <c r="CN47" s="8"/>
      <c r="CO47" s="8"/>
      <c r="CP47" s="8"/>
      <c r="CS47" s="8"/>
      <c r="CT47" s="8"/>
      <c r="CU47" s="17"/>
      <c r="CV47" s="8"/>
      <c r="CW47" s="8"/>
      <c r="CX47" s="8"/>
      <c r="CY47" s="8"/>
      <c r="CZ47" s="8"/>
      <c r="DA47" s="8"/>
      <c r="DB47" s="8"/>
      <c r="DC47" s="8"/>
      <c r="DI47" s="8"/>
      <c r="DJ47" s="8"/>
      <c r="DK47" s="8"/>
      <c r="DL47" s="8"/>
      <c r="DM47" s="8"/>
    </row>
    <row r="48" spans="1:117" ht="18" customHeight="1" x14ac:dyDescent="0.3">
      <c r="A48" s="11">
        <f t="shared" si="21"/>
        <v>1997</v>
      </c>
      <c r="B48" s="8">
        <v>-7.1627497673034668E-3</v>
      </c>
      <c r="C48" s="8">
        <v>-7.1627341778261362E-3</v>
      </c>
      <c r="D48" s="17">
        <v>-1.5589477330574253E-8</v>
      </c>
      <c r="E48" s="8">
        <v>-3.0467614480783257E-2</v>
      </c>
      <c r="F48" s="8">
        <v>1.6142114946176324E-2</v>
      </c>
      <c r="G48" s="8">
        <v>3.592648737768509E-3</v>
      </c>
      <c r="H48" s="8">
        <v>3.8818595551960203E-3</v>
      </c>
      <c r="I48" s="8">
        <v>1.230422147420843E-3</v>
      </c>
      <c r="J48" s="8">
        <v>1.2304221473826843E-3</v>
      </c>
      <c r="K48" s="8">
        <v>2.3174202377245368E-2</v>
      </c>
      <c r="O48" s="8">
        <v>0.15668960341088622</v>
      </c>
      <c r="P48" s="8">
        <v>0.15668976464323323</v>
      </c>
      <c r="Q48" s="17">
        <v>-1.612323470012722E-7</v>
      </c>
      <c r="R48" s="8">
        <v>0.12417659145486251</v>
      </c>
      <c r="S48" s="8">
        <v>0.18920261536690994</v>
      </c>
      <c r="T48" s="8">
        <v>0.16129667451367932</v>
      </c>
      <c r="U48" s="8">
        <v>0.21703354875766009</v>
      </c>
      <c r="V48" s="8"/>
      <c r="W48" s="8"/>
      <c r="X48" s="15"/>
      <c r="AA48" s="8">
        <v>1.9250571046965037E-2</v>
      </c>
      <c r="AB48" s="8">
        <v>1.9846453767185024E-2</v>
      </c>
      <c r="AC48" s="17">
        <v>-5.9588272021998678E-4</v>
      </c>
      <c r="AD48" s="8">
        <v>-8.7166190604119134E-3</v>
      </c>
      <c r="AE48" s="8">
        <v>4.7217761154341988E-2</v>
      </c>
      <c r="AF48" s="8">
        <v>-1.5509845241277249E-2</v>
      </c>
      <c r="AG48" s="8"/>
      <c r="AH48" s="8"/>
      <c r="AI48" s="8"/>
      <c r="AJ48" s="8"/>
      <c r="AL48" s="73">
        <v>5.405683942710246E-2</v>
      </c>
      <c r="AM48" s="8">
        <v>5.4652722147322447E-2</v>
      </c>
      <c r="AN48" s="19">
        <v>-5.9588272021998678E-4</v>
      </c>
      <c r="AO48" s="8">
        <v>2.2565018963760043E-2</v>
      </c>
      <c r="AP48" s="8">
        <v>8.5548659890444884E-2</v>
      </c>
      <c r="AQ48" s="8"/>
      <c r="AR48" s="8"/>
      <c r="AS48" s="8">
        <f>AP48+AS46-AP46</f>
        <v>0.10756632267548952</v>
      </c>
      <c r="AT48" s="8">
        <f t="shared" ref="AT48" si="34">AS48+(AO48-AL48)</f>
        <v>7.6074502212147094E-2</v>
      </c>
      <c r="AU48" s="8">
        <f t="shared" ref="AU48" si="35">AS48+(AP48-AL48)</f>
        <v>0.13905814313883194</v>
      </c>
      <c r="AW48" s="8"/>
      <c r="AX48" s="8"/>
      <c r="AY48" s="17"/>
      <c r="AZ48" s="8"/>
      <c r="BA48" s="8"/>
      <c r="BB48" s="8"/>
      <c r="BC48" s="8"/>
      <c r="BD48" s="8"/>
      <c r="BE48" s="8"/>
      <c r="BF48" s="8"/>
      <c r="BG48" s="9"/>
      <c r="BH48" s="9"/>
      <c r="BJ48" s="8"/>
      <c r="BK48" s="8"/>
      <c r="BL48" s="17"/>
      <c r="BM48" s="8"/>
      <c r="BN48" s="8"/>
      <c r="BO48" s="8"/>
      <c r="BP48" s="8"/>
      <c r="BQ48" s="8"/>
      <c r="BR48" s="8"/>
      <c r="BS48" s="8"/>
      <c r="BT48" s="9"/>
      <c r="BU48" s="9"/>
      <c r="BW48" s="8">
        <v>0.27254537890039737</v>
      </c>
      <c r="BX48" s="8">
        <v>0.27254537890039737</v>
      </c>
      <c r="BY48" s="17">
        <v>0</v>
      </c>
      <c r="BZ48" s="8">
        <v>0.24461348441792974</v>
      </c>
      <c r="CA48" s="8">
        <v>0.30047727338286501</v>
      </c>
      <c r="CB48" s="8">
        <v>0.25165526493965351</v>
      </c>
      <c r="CC48" s="8">
        <v>0.25102630584071595</v>
      </c>
      <c r="CD48" s="8">
        <v>0.25102630584072222</v>
      </c>
      <c r="CE48" s="8">
        <v>0.25102630584074354</v>
      </c>
      <c r="CH48" s="8">
        <v>-0.27627658715699221</v>
      </c>
      <c r="CI48" s="8">
        <v>-0.27627658715699221</v>
      </c>
      <c r="CJ48" s="17">
        <v>0</v>
      </c>
      <c r="CK48" s="8">
        <v>-0.30462918047521825</v>
      </c>
      <c r="CL48" s="8">
        <v>-0.24792399383876618</v>
      </c>
      <c r="CM48" s="8">
        <v>-0.24658244180084588</v>
      </c>
      <c r="CN48" s="8">
        <v>-0.24683388358695665</v>
      </c>
      <c r="CO48" s="8">
        <v>-0.24683388358693228</v>
      </c>
      <c r="CP48" s="8">
        <v>-0.24683388358693759</v>
      </c>
      <c r="CS48" s="8">
        <v>0.44404031375410385</v>
      </c>
      <c r="CT48" s="8">
        <v>0.44404031375410385</v>
      </c>
      <c r="CU48" s="17">
        <v>0</v>
      </c>
      <c r="CV48" s="8">
        <v>0.36521666123932817</v>
      </c>
      <c r="CW48" s="8">
        <v>0.52286396626887954</v>
      </c>
      <c r="CX48" s="12">
        <v>0.40074867051006935</v>
      </c>
      <c r="CY48" s="12">
        <v>0.40217047910495485</v>
      </c>
      <c r="CZ48" s="12">
        <v>0.40217047910512216</v>
      </c>
      <c r="DA48" s="12">
        <v>0.40217047910478831</v>
      </c>
      <c r="DB48" s="12">
        <v>0.40217047910478487</v>
      </c>
      <c r="DC48" s="12"/>
      <c r="DD48" s="10">
        <v>0.36033013445368822</v>
      </c>
      <c r="DE48" s="10">
        <v>0.688645922671559</v>
      </c>
      <c r="DF48" s="10">
        <v>0.32831578821787077</v>
      </c>
      <c r="DG48" s="10">
        <v>0.64</v>
      </c>
      <c r="DH48" s="10">
        <v>0.36</v>
      </c>
      <c r="DI48" s="8">
        <v>0.33037819576141891</v>
      </c>
      <c r="DJ48" s="8">
        <v>0.32140439326702591</v>
      </c>
      <c r="DK48" s="8">
        <v>0.34363831795581179</v>
      </c>
      <c r="DL48" s="8">
        <v>0.34363831795581112</v>
      </c>
      <c r="DM48" s="8">
        <v>0.34363831795581123</v>
      </c>
    </row>
    <row r="49" spans="1:124" ht="18" customHeight="1" x14ac:dyDescent="0.3">
      <c r="A49" s="11">
        <f t="shared" si="21"/>
        <v>1998</v>
      </c>
      <c r="B49" s="8"/>
      <c r="C49" s="8"/>
      <c r="D49" s="37"/>
      <c r="E49" s="8"/>
      <c r="F49" s="8"/>
      <c r="G49" s="8"/>
      <c r="H49" s="8"/>
      <c r="I49" s="8"/>
      <c r="J49" s="8"/>
      <c r="K49" s="8"/>
      <c r="O49" s="8"/>
      <c r="P49" s="8"/>
      <c r="Q49" s="37"/>
      <c r="R49" s="8"/>
      <c r="S49" s="8"/>
      <c r="T49" s="8"/>
      <c r="U49" s="8"/>
      <c r="V49" s="8"/>
      <c r="W49" s="8"/>
      <c r="X49" s="15"/>
      <c r="AA49" s="8"/>
      <c r="AB49" s="15"/>
      <c r="AC49" s="37"/>
      <c r="AD49" s="8"/>
      <c r="AE49" s="8"/>
      <c r="AF49" s="15"/>
      <c r="AG49" s="15"/>
      <c r="AH49" s="15"/>
      <c r="AI49" s="15"/>
      <c r="AJ49" s="15"/>
      <c r="AW49" s="8"/>
      <c r="AX49" s="15"/>
      <c r="AY49" s="37"/>
      <c r="AZ49" s="8"/>
      <c r="BA49" s="8"/>
      <c r="BB49" s="15"/>
      <c r="BC49" s="15"/>
      <c r="BD49" s="15"/>
      <c r="BE49" s="15"/>
      <c r="BF49" s="15"/>
      <c r="BG49" s="16"/>
      <c r="BH49" s="16"/>
      <c r="BJ49" s="8"/>
      <c r="BK49" s="15"/>
      <c r="BL49" s="37"/>
      <c r="BM49" s="8"/>
      <c r="BN49" s="8"/>
      <c r="BO49" s="15"/>
      <c r="BP49" s="15"/>
      <c r="BQ49" s="15"/>
      <c r="BR49" s="15"/>
      <c r="BS49" s="15"/>
      <c r="BT49" s="16"/>
      <c r="BU49" s="16"/>
      <c r="BW49" s="8"/>
      <c r="BX49" s="15"/>
      <c r="BY49" s="37"/>
      <c r="BZ49" s="8"/>
      <c r="CA49" s="8"/>
      <c r="CB49" s="15"/>
      <c r="CC49" s="15"/>
      <c r="CD49" s="15"/>
      <c r="CE49" s="15"/>
      <c r="CH49" s="8"/>
      <c r="CI49" s="15"/>
      <c r="CJ49" s="37"/>
      <c r="CK49" s="8"/>
      <c r="CL49" s="8"/>
      <c r="CM49" s="15"/>
      <c r="CN49" s="15"/>
      <c r="CO49" s="15"/>
      <c r="CP49" s="15"/>
      <c r="CS49" s="8"/>
      <c r="CT49" s="15"/>
      <c r="CU49" s="37"/>
      <c r="CV49" s="8"/>
      <c r="CW49" s="8"/>
      <c r="CX49" s="15"/>
      <c r="CY49" s="15"/>
      <c r="CZ49" s="15"/>
      <c r="DA49" s="15"/>
      <c r="DB49" s="15"/>
      <c r="DC49" s="15"/>
    </row>
    <row r="50" spans="1:124" ht="18" customHeight="1" x14ac:dyDescent="0.3">
      <c r="A50" s="11">
        <f t="shared" si="21"/>
        <v>1999</v>
      </c>
      <c r="B50" s="8"/>
      <c r="C50" s="8"/>
      <c r="D50" s="8"/>
      <c r="E50" s="8"/>
      <c r="F50" s="8"/>
      <c r="G50" s="8"/>
      <c r="H50" s="8"/>
      <c r="I50" s="8"/>
      <c r="J50" s="8"/>
      <c r="K50" s="8"/>
      <c r="O50" s="8"/>
      <c r="P50" s="8"/>
      <c r="Q50" s="8"/>
      <c r="R50" s="8"/>
      <c r="S50" s="8"/>
      <c r="T50" s="8"/>
      <c r="U50" s="8"/>
      <c r="V50" s="8"/>
      <c r="W50" s="8"/>
      <c r="X50" s="15"/>
      <c r="AA50" s="8"/>
      <c r="AB50" s="12"/>
      <c r="AC50" s="8"/>
      <c r="AD50" s="8"/>
      <c r="AE50" s="8"/>
      <c r="AF50" s="12"/>
      <c r="AG50" s="12"/>
      <c r="AH50" s="12"/>
      <c r="AI50" s="12"/>
      <c r="AJ50" s="12"/>
      <c r="AW50" s="8"/>
      <c r="AX50" s="12"/>
      <c r="AY50" s="8"/>
      <c r="AZ50" s="8"/>
      <c r="BA50" s="8"/>
      <c r="BB50" s="12"/>
      <c r="BC50" s="12"/>
      <c r="BD50" s="12"/>
      <c r="BE50" s="12"/>
      <c r="BF50" s="12"/>
      <c r="BG50" s="9"/>
      <c r="BH50" s="9"/>
      <c r="BJ50" s="8"/>
      <c r="BK50" s="12"/>
      <c r="BL50" s="8"/>
      <c r="BM50" s="8"/>
      <c r="BN50" s="8"/>
      <c r="BO50" s="12"/>
      <c r="BP50" s="12"/>
      <c r="BQ50" s="12"/>
      <c r="BR50" s="12"/>
      <c r="BS50" s="12"/>
      <c r="BT50" s="9"/>
      <c r="BU50" s="9"/>
      <c r="BW50" s="8"/>
      <c r="BX50" s="12"/>
      <c r="BY50" s="8"/>
      <c r="BZ50" s="8"/>
      <c r="CA50" s="8"/>
      <c r="CB50" s="12"/>
      <c r="CC50" s="12"/>
      <c r="CD50" s="12"/>
      <c r="CE50" s="12"/>
      <c r="CH50" s="8"/>
      <c r="CI50" s="12"/>
      <c r="CJ50" s="8"/>
      <c r="CK50" s="8"/>
      <c r="CL50" s="8"/>
      <c r="CM50" s="12"/>
      <c r="CN50" s="12"/>
      <c r="CO50" s="12"/>
      <c r="CP50" s="12"/>
      <c r="CS50" s="8"/>
      <c r="CT50" s="12"/>
      <c r="CU50" s="8"/>
      <c r="CV50" s="8"/>
      <c r="CW50" s="8"/>
      <c r="CX50" s="12"/>
      <c r="CY50" s="12"/>
      <c r="CZ50" s="12"/>
      <c r="DA50" s="12"/>
      <c r="DB50" s="12"/>
      <c r="DC50" s="12"/>
    </row>
    <row r="51" spans="1:124" ht="18" customHeight="1" x14ac:dyDescent="0.3">
      <c r="A51" s="11">
        <f t="shared" si="21"/>
        <v>2000</v>
      </c>
      <c r="B51" s="8"/>
      <c r="C51" s="8"/>
      <c r="D51" s="8"/>
      <c r="E51" s="8"/>
      <c r="F51" s="8"/>
      <c r="G51" s="8"/>
      <c r="H51" s="8"/>
      <c r="I51" s="8"/>
      <c r="J51" s="8"/>
      <c r="K51" s="8"/>
      <c r="O51" s="8"/>
      <c r="P51" s="8"/>
      <c r="Q51" s="8"/>
      <c r="R51" s="8"/>
      <c r="S51" s="8"/>
      <c r="T51" s="8"/>
      <c r="U51" s="8"/>
      <c r="V51" s="8"/>
      <c r="W51" s="8"/>
      <c r="X51" s="15"/>
      <c r="AA51" s="8"/>
      <c r="AB51" s="12"/>
      <c r="AC51" s="8"/>
      <c r="AD51" s="8"/>
      <c r="AE51" s="8"/>
      <c r="AF51" s="12"/>
      <c r="AG51" s="12"/>
      <c r="AH51" s="12"/>
      <c r="AI51" s="12"/>
      <c r="AJ51" s="12"/>
      <c r="AW51" s="8"/>
      <c r="AX51" s="12"/>
      <c r="AY51" s="8"/>
      <c r="AZ51" s="8"/>
      <c r="BA51" s="8"/>
      <c r="BB51" s="12"/>
      <c r="BC51" s="12"/>
      <c r="BD51" s="12"/>
      <c r="BE51" s="12"/>
      <c r="BF51" s="12"/>
      <c r="BG51" s="9"/>
      <c r="BH51" s="9"/>
      <c r="BJ51" s="8"/>
      <c r="BK51" s="12"/>
      <c r="BL51" s="8"/>
      <c r="BM51" s="8"/>
      <c r="BN51" s="8"/>
      <c r="BO51" s="12"/>
      <c r="BP51" s="12"/>
      <c r="BQ51" s="12"/>
      <c r="BR51" s="12"/>
      <c r="BS51" s="12"/>
      <c r="BT51" s="9"/>
      <c r="BU51" s="9"/>
      <c r="BW51" s="8"/>
      <c r="BX51" s="12"/>
      <c r="BY51" s="8"/>
      <c r="BZ51" s="8"/>
      <c r="CA51" s="8"/>
      <c r="CB51" s="12"/>
      <c r="CC51" s="12"/>
      <c r="CD51" s="12"/>
      <c r="CE51" s="12"/>
      <c r="CH51" s="8"/>
      <c r="CI51" s="12"/>
      <c r="CJ51" s="8"/>
      <c r="CK51" s="8"/>
      <c r="CL51" s="8"/>
      <c r="CM51" s="12"/>
      <c r="CN51" s="12"/>
      <c r="CO51" s="12"/>
      <c r="CP51" s="12"/>
      <c r="CS51" s="8"/>
      <c r="CT51" s="12"/>
      <c r="CU51" s="8"/>
      <c r="CV51" s="8"/>
      <c r="CW51" s="8"/>
      <c r="CX51" s="12"/>
      <c r="CY51" s="12"/>
      <c r="CZ51" s="12"/>
      <c r="DA51" s="12"/>
      <c r="DB51" s="12"/>
      <c r="DC51" s="12"/>
      <c r="DT51" s="8">
        <v>0.25</v>
      </c>
    </row>
    <row r="52" spans="1:124" ht="18" customHeight="1" x14ac:dyDescent="0.3">
      <c r="A52" s="11">
        <f t="shared" si="21"/>
        <v>2001</v>
      </c>
      <c r="B52" s="8"/>
      <c r="C52" s="8"/>
      <c r="D52" s="8"/>
      <c r="E52" s="8"/>
      <c r="F52" s="8"/>
      <c r="G52" s="8"/>
      <c r="H52" s="8"/>
      <c r="I52" s="8"/>
      <c r="J52" s="8"/>
      <c r="K52" s="8"/>
      <c r="O52" s="8"/>
      <c r="P52" s="8"/>
      <c r="Q52" s="8"/>
      <c r="R52" s="8"/>
      <c r="S52" s="8"/>
      <c r="T52" s="8"/>
      <c r="U52" s="8"/>
      <c r="V52" s="8"/>
      <c r="W52" s="8"/>
      <c r="X52" s="15"/>
      <c r="AA52" s="8"/>
      <c r="AB52" s="12"/>
      <c r="AC52" s="8"/>
      <c r="AD52" s="8"/>
      <c r="AE52" s="8"/>
      <c r="AF52" s="12"/>
      <c r="AG52" s="12"/>
      <c r="AH52" s="12"/>
      <c r="AI52" s="12"/>
      <c r="AJ52" s="12"/>
      <c r="AW52" s="8"/>
      <c r="AX52" s="12"/>
      <c r="AY52" s="8"/>
      <c r="AZ52" s="8"/>
      <c r="BA52" s="8"/>
      <c r="BB52" s="12"/>
      <c r="BC52" s="12"/>
      <c r="BD52" s="12"/>
      <c r="BE52" s="12"/>
      <c r="BF52" s="12"/>
      <c r="BG52" s="9"/>
      <c r="BH52" s="9"/>
      <c r="BJ52" s="8"/>
      <c r="BK52" s="12"/>
      <c r="BL52" s="8"/>
      <c r="BM52" s="8"/>
      <c r="BN52" s="8"/>
      <c r="BO52" s="12"/>
      <c r="BP52" s="12"/>
      <c r="BQ52" s="12"/>
      <c r="BR52" s="12"/>
      <c r="BS52" s="12"/>
      <c r="BT52" s="9"/>
      <c r="BU52" s="9"/>
      <c r="BW52" s="8"/>
      <c r="BX52" s="12"/>
      <c r="BY52" s="8"/>
      <c r="BZ52" s="8"/>
      <c r="CA52" s="8"/>
      <c r="CB52" s="12"/>
      <c r="CC52" s="12"/>
      <c r="CD52" s="12"/>
      <c r="CE52" s="12"/>
      <c r="CH52" s="8"/>
      <c r="CI52" s="12"/>
      <c r="CJ52" s="8"/>
      <c r="CK52" s="8"/>
      <c r="CL52" s="8"/>
      <c r="CM52" s="12"/>
      <c r="CN52" s="12"/>
      <c r="CO52" s="12"/>
      <c r="CP52" s="12"/>
      <c r="CS52" s="8"/>
      <c r="CT52" s="12"/>
      <c r="CU52" s="8"/>
      <c r="CV52" s="8"/>
      <c r="CW52" s="8"/>
      <c r="CX52" s="12"/>
      <c r="CY52" s="12"/>
      <c r="CZ52" s="12"/>
      <c r="DA52" s="12"/>
      <c r="DB52" s="12"/>
      <c r="DC52" s="12"/>
      <c r="DT52" s="8">
        <v>0.25</v>
      </c>
    </row>
    <row r="53" spans="1:124" ht="18" customHeight="1" x14ac:dyDescent="0.3">
      <c r="A53" s="11">
        <f t="shared" si="21"/>
        <v>2002</v>
      </c>
      <c r="B53" s="8">
        <v>-2.0024478435516357E-3</v>
      </c>
      <c r="C53" s="8">
        <v>-2.0024578972653168E-3</v>
      </c>
      <c r="D53" s="17">
        <v>1.0053713681013043E-8</v>
      </c>
      <c r="E53" s="8">
        <v>-2.0489223470221012E-2</v>
      </c>
      <c r="F53" s="8">
        <v>1.6484327783117741E-2</v>
      </c>
      <c r="G53" s="8">
        <v>4.0688137480254438E-3</v>
      </c>
      <c r="H53" s="8">
        <v>2.3102558195204777E-3</v>
      </c>
      <c r="I53" s="8">
        <v>6.5489770904188747E-4</v>
      </c>
      <c r="J53" s="8">
        <v>3.3511762150831882E-3</v>
      </c>
      <c r="K53" s="8">
        <v>2.4247438895893252E-2</v>
      </c>
      <c r="O53" s="8">
        <v>0.18326555012084877</v>
      </c>
      <c r="P53" s="8">
        <v>0.18325757696702605</v>
      </c>
      <c r="Q53" s="17">
        <v>7.9731538227267862E-6</v>
      </c>
      <c r="R53" s="8">
        <v>0.15699349756656925</v>
      </c>
      <c r="S53" s="8">
        <v>0.2095376026751283</v>
      </c>
      <c r="T53" s="8">
        <v>0.18455593971032616</v>
      </c>
      <c r="U53" s="8">
        <v>0.18630877169962745</v>
      </c>
      <c r="V53" s="8">
        <v>0.16284888914246287</v>
      </c>
      <c r="W53" s="8">
        <v>2.6411487756256759E-2</v>
      </c>
      <c r="X53" s="15"/>
      <c r="AA53" s="8">
        <v>9.8215809674401244E-2</v>
      </c>
      <c r="AB53" s="8">
        <v>9.7283540751387232E-2</v>
      </c>
      <c r="AC53" s="17">
        <v>9.3226892301401243E-4</v>
      </c>
      <c r="AD53" s="8">
        <v>7.8040288741592315E-2</v>
      </c>
      <c r="AE53" s="8">
        <v>0.11839133060721017</v>
      </c>
      <c r="AF53" s="8">
        <v>7.0963180868667611E-2</v>
      </c>
      <c r="AG53" s="8">
        <v>7.6713763160431284E-2</v>
      </c>
      <c r="AH53" s="8">
        <v>8.5927355315254417E-2</v>
      </c>
      <c r="AI53" s="8">
        <v>-4.1194617319206782E-3</v>
      </c>
      <c r="AJ53" s="8">
        <v>8.9824573219817988E-2</v>
      </c>
      <c r="AL53" s="73">
        <v>9.3483255671668042E-2</v>
      </c>
      <c r="AM53" s="8">
        <v>9.2550986748654029E-2</v>
      </c>
      <c r="AN53" s="19">
        <v>9.3226892301401243E-4</v>
      </c>
      <c r="AO53" s="8">
        <v>6.8880924685753658E-2</v>
      </c>
      <c r="AP53" s="8">
        <v>0.11808558665758243</v>
      </c>
      <c r="AQ53" s="8">
        <v>7.7464682197773679E-2</v>
      </c>
      <c r="AR53" s="8">
        <v>8.1818207916493482E-2</v>
      </c>
      <c r="AS53" s="8">
        <v>9.11220017549558E-2</v>
      </c>
      <c r="AT53" s="8">
        <f t="shared" ref="AT53" si="36">AS53+(AO53-AL53)</f>
        <v>6.6519670769041417E-2</v>
      </c>
      <c r="AU53" s="8">
        <f t="shared" ref="AU53" si="37">AS53+(AP53-AL53)</f>
        <v>0.11572433274087018</v>
      </c>
      <c r="AW53" s="8">
        <v>-2.9795222812228683E-2</v>
      </c>
      <c r="AX53" s="8">
        <v>-3.1331189912300939E-2</v>
      </c>
      <c r="AY53" s="17">
        <v>1.5359671000722552E-3</v>
      </c>
      <c r="AZ53" s="8">
        <v>-5.5130034611171899E-2</v>
      </c>
      <c r="BA53" s="8">
        <v>-4.4604110132854674E-3</v>
      </c>
      <c r="BB53" s="8">
        <v>-3.3447171490106092E-2</v>
      </c>
      <c r="BC53" s="8">
        <v>-6.9590645196559858E-2</v>
      </c>
      <c r="BD53" s="8">
        <v>-6.6804341202571199E-2</v>
      </c>
      <c r="BE53" s="8">
        <v>-4.3002332827717239E-2</v>
      </c>
      <c r="BF53" s="8">
        <v>-3.2612553152528617E-2</v>
      </c>
      <c r="BG53" s="8">
        <f t="shared" ref="BG53" si="38">BC53+(AZ53-AW53)</f>
        <v>-9.4925456995503074E-2</v>
      </c>
      <c r="BH53" s="8">
        <f t="shared" ref="BH53" si="39">BC53+(BA53-AW53)</f>
        <v>-4.4255833397616642E-2</v>
      </c>
      <c r="BJ53" s="8">
        <v>-0.14835984508196509</v>
      </c>
      <c r="BK53" s="8">
        <v>-0.14683351110132759</v>
      </c>
      <c r="BL53" s="17">
        <v>-1.5263339806375065E-3</v>
      </c>
      <c r="BM53" s="8">
        <v>-0.17499615386038284</v>
      </c>
      <c r="BN53" s="8">
        <v>-0.12172353630354735</v>
      </c>
      <c r="BO53" s="8">
        <v>-0.11701092670988139</v>
      </c>
      <c r="BP53" s="8">
        <v>-0.148631058982273</v>
      </c>
      <c r="BQ53" s="8">
        <v>-0.11375467915565528</v>
      </c>
      <c r="BR53" s="8">
        <v>-0.10577500945920827</v>
      </c>
      <c r="BS53" s="8">
        <v>-6.9349884212455956E-2</v>
      </c>
      <c r="BT53" s="88">
        <f t="shared" ref="BT53" si="40">BP53+(BM53-BJ53)</f>
        <v>-0.17526736776069074</v>
      </c>
      <c r="BU53" s="88">
        <f t="shared" ref="BU53" si="41">BP53+(BN53-BJ53)</f>
        <v>-0.12199475020385525</v>
      </c>
      <c r="BW53" s="8">
        <v>0.26050316564851494</v>
      </c>
      <c r="BX53" s="8">
        <v>0.26050316564851494</v>
      </c>
      <c r="BY53" s="17">
        <v>0</v>
      </c>
      <c r="BZ53" s="8">
        <v>0.23900844996004969</v>
      </c>
      <c r="CA53" s="8">
        <v>0.28199788133698023</v>
      </c>
      <c r="CB53" s="8">
        <v>0.23438386008132966</v>
      </c>
      <c r="CC53" s="8">
        <v>0.23424090487172172</v>
      </c>
      <c r="CD53" s="8">
        <v>0.23180545176540712</v>
      </c>
      <c r="CE53" s="8">
        <v>0.22587615664410965</v>
      </c>
      <c r="CH53" s="8">
        <v>-0.21509304068411086</v>
      </c>
      <c r="CI53" s="8">
        <v>-0.21509304068411086</v>
      </c>
      <c r="CJ53" s="17">
        <v>0</v>
      </c>
      <c r="CK53" s="8">
        <v>-0.24043809812602854</v>
      </c>
      <c r="CL53" s="8">
        <v>-0.18974798324219319</v>
      </c>
      <c r="CM53" s="8">
        <v>-0.17703759123197027</v>
      </c>
      <c r="CN53" s="8">
        <v>-0.1898679636274952</v>
      </c>
      <c r="CO53" s="8">
        <v>-0.18740687973523626</v>
      </c>
      <c r="CP53" s="8">
        <v>-0.16990832632092623</v>
      </c>
      <c r="CS53" s="8">
        <v>0.36812854333543027</v>
      </c>
      <c r="CT53" s="8">
        <v>0.36812854333543027</v>
      </c>
      <c r="CU53" s="17">
        <v>0</v>
      </c>
      <c r="CV53" s="8">
        <v>0.30378767191956985</v>
      </c>
      <c r="CW53" s="8">
        <v>0.43246941475129069</v>
      </c>
      <c r="CX53" s="12">
        <v>0.30372838268336311</v>
      </c>
      <c r="CY53" s="12">
        <v>0.29063294876437862</v>
      </c>
      <c r="CZ53" s="12">
        <v>0.28449653853629969</v>
      </c>
      <c r="DA53" s="12">
        <v>0.26550285201785584</v>
      </c>
      <c r="DB53" s="12">
        <v>0.26550285201785534</v>
      </c>
      <c r="DC53" s="12"/>
      <c r="DD53" s="10">
        <v>0.29310273641304602</v>
      </c>
      <c r="DE53" s="10">
        <v>0.67422985292323911</v>
      </c>
      <c r="DF53" s="10">
        <v>0.3811271165101931</v>
      </c>
      <c r="DG53" s="10">
        <v>0.61</v>
      </c>
      <c r="DH53" s="10">
        <v>0.39</v>
      </c>
      <c r="DI53" s="8">
        <v>0.3837096179850481</v>
      </c>
      <c r="DJ53" s="8">
        <v>0.37116560883537825</v>
      </c>
      <c r="DK53" s="8">
        <v>0.38080536165542467</v>
      </c>
      <c r="DL53" s="8">
        <v>0.38618711958003327</v>
      </c>
      <c r="DM53" s="8">
        <v>0.3843250764643279</v>
      </c>
      <c r="DN53" s="8">
        <v>0.628</v>
      </c>
      <c r="DO53" s="8">
        <v>0.372</v>
      </c>
      <c r="DP53" s="8">
        <v>0.27400000000000002</v>
      </c>
      <c r="DQ53" s="8">
        <v>0.122</v>
      </c>
      <c r="DR53" s="8">
        <v>0.25</v>
      </c>
      <c r="DS53" s="8">
        <v>0.35399999999999998</v>
      </c>
      <c r="DT53" s="8">
        <v>0.25</v>
      </c>
    </row>
    <row r="54" spans="1:124" ht="18" customHeight="1" x14ac:dyDescent="0.3">
      <c r="A54" s="11">
        <f t="shared" si="21"/>
        <v>2003</v>
      </c>
      <c r="B54" s="8"/>
      <c r="C54" s="8"/>
      <c r="D54" s="8"/>
      <c r="E54" s="8"/>
      <c r="F54" s="8"/>
      <c r="G54" s="8"/>
      <c r="H54" s="8"/>
      <c r="I54" s="8"/>
      <c r="J54" s="8"/>
      <c r="K54" s="8"/>
      <c r="O54" s="8"/>
      <c r="P54" s="8"/>
      <c r="Q54" s="8"/>
      <c r="R54" s="8"/>
      <c r="S54" s="8"/>
      <c r="T54" s="8"/>
      <c r="U54" s="8"/>
      <c r="V54" s="8"/>
      <c r="W54" s="8"/>
      <c r="X54" s="15"/>
      <c r="AA54" s="8"/>
      <c r="AB54" s="12"/>
      <c r="AC54" s="8"/>
      <c r="AD54" s="8"/>
      <c r="AE54" s="8"/>
      <c r="AF54" s="12"/>
      <c r="AG54" s="12"/>
      <c r="AH54" s="12"/>
      <c r="AI54" s="12"/>
      <c r="AJ54" s="12"/>
      <c r="AW54" s="8"/>
      <c r="AX54" s="12"/>
      <c r="AY54" s="8"/>
      <c r="AZ54" s="8"/>
      <c r="BA54" s="8"/>
      <c r="BB54" s="8"/>
      <c r="BC54" s="8"/>
      <c r="BD54" s="8"/>
      <c r="BE54" s="8"/>
      <c r="BF54" s="8"/>
      <c r="BG54" s="9"/>
      <c r="BH54" s="9"/>
      <c r="BJ54" s="8"/>
      <c r="BK54" s="12"/>
      <c r="BL54" s="8"/>
      <c r="BM54" s="8"/>
      <c r="BN54" s="8"/>
      <c r="BO54" s="8"/>
      <c r="BP54" s="8"/>
      <c r="BQ54" s="8"/>
      <c r="BR54" s="8"/>
      <c r="BS54" s="8"/>
      <c r="BT54" s="9"/>
      <c r="BU54" s="9"/>
      <c r="BW54" s="8"/>
      <c r="BX54" s="12"/>
      <c r="BY54" s="8"/>
      <c r="BZ54" s="8"/>
      <c r="CA54" s="8"/>
      <c r="CB54" s="8"/>
      <c r="CC54" s="8"/>
      <c r="CD54" s="8"/>
      <c r="CE54" s="8"/>
      <c r="CH54" s="8"/>
      <c r="CI54" s="12"/>
      <c r="CJ54" s="8"/>
      <c r="CK54" s="8"/>
      <c r="CL54" s="8"/>
      <c r="CM54" s="8"/>
      <c r="CN54" s="8"/>
      <c r="CO54" s="8"/>
      <c r="CP54" s="8"/>
      <c r="CS54" s="8"/>
      <c r="CT54" s="12"/>
      <c r="CU54" s="8"/>
      <c r="CV54" s="8"/>
      <c r="CW54" s="8"/>
      <c r="CX54" s="8"/>
      <c r="CY54" s="8"/>
      <c r="CZ54" s="8"/>
      <c r="DA54" s="8"/>
      <c r="DB54" s="8"/>
      <c r="DC54" s="8"/>
      <c r="DT54" s="8">
        <v>0.25</v>
      </c>
    </row>
    <row r="55" spans="1:124" ht="18" customHeight="1" x14ac:dyDescent="0.3">
      <c r="A55" s="11">
        <f t="shared" si="21"/>
        <v>2004</v>
      </c>
      <c r="B55" s="8"/>
      <c r="C55" s="8"/>
      <c r="D55" s="8"/>
      <c r="E55" s="8"/>
      <c r="F55" s="8"/>
      <c r="G55" s="8"/>
      <c r="H55" s="8"/>
      <c r="I55" s="8"/>
      <c r="J55" s="8"/>
      <c r="K55" s="8"/>
      <c r="O55" s="8"/>
      <c r="P55" s="8"/>
      <c r="Q55" s="8"/>
      <c r="R55" s="8"/>
      <c r="S55" s="8"/>
      <c r="T55" s="8"/>
      <c r="U55" s="8"/>
      <c r="V55" s="8"/>
      <c r="W55" s="8"/>
      <c r="X55" s="15"/>
      <c r="AA55" s="8"/>
      <c r="AB55" s="12"/>
      <c r="AC55" s="8"/>
      <c r="AD55" s="8"/>
      <c r="AE55" s="8"/>
      <c r="AF55" s="12"/>
      <c r="AG55" s="12"/>
      <c r="AH55" s="12"/>
      <c r="AI55" s="12"/>
      <c r="AJ55" s="12"/>
      <c r="AW55" s="8"/>
      <c r="AX55" s="12"/>
      <c r="AY55" s="8"/>
      <c r="AZ55" s="8"/>
      <c r="BA55" s="8"/>
      <c r="BB55" s="8"/>
      <c r="BC55" s="8"/>
      <c r="BD55" s="8"/>
      <c r="BE55" s="8"/>
      <c r="BF55" s="8"/>
      <c r="BG55" s="9"/>
      <c r="BH55" s="9"/>
      <c r="BJ55" s="8"/>
      <c r="BK55" s="12"/>
      <c r="BL55" s="8"/>
      <c r="BM55" s="8"/>
      <c r="BN55" s="8"/>
      <c r="BO55" s="8"/>
      <c r="BP55" s="8"/>
      <c r="BQ55" s="8"/>
      <c r="BR55" s="8"/>
      <c r="BS55" s="8"/>
      <c r="BT55" s="9"/>
      <c r="BU55" s="9"/>
      <c r="BW55" s="8"/>
      <c r="BX55" s="12"/>
      <c r="BY55" s="8"/>
      <c r="BZ55" s="8"/>
      <c r="CA55" s="8"/>
      <c r="CB55" s="8"/>
      <c r="CC55" s="8"/>
      <c r="CD55" s="8"/>
      <c r="CE55" s="8"/>
      <c r="CH55" s="8"/>
      <c r="CI55" s="12"/>
      <c r="CJ55" s="8"/>
      <c r="CK55" s="8"/>
      <c r="CL55" s="8"/>
      <c r="CM55" s="8"/>
      <c r="CN55" s="8"/>
      <c r="CO55" s="8"/>
      <c r="CP55" s="8"/>
      <c r="CS55" s="8"/>
      <c r="CT55" s="12"/>
      <c r="CU55" s="8"/>
      <c r="CV55" s="8"/>
      <c r="CW55" s="8"/>
      <c r="CX55" s="8"/>
      <c r="CY55" s="8"/>
      <c r="CZ55" s="8"/>
      <c r="DA55" s="8"/>
      <c r="DB55" s="8"/>
      <c r="DC55" s="8"/>
      <c r="DT55" s="8">
        <v>0.25</v>
      </c>
    </row>
    <row r="56" spans="1:124" ht="18" customHeight="1" x14ac:dyDescent="0.3">
      <c r="A56" s="11">
        <f t="shared" si="21"/>
        <v>2005</v>
      </c>
      <c r="B56" s="8"/>
      <c r="C56" s="8"/>
      <c r="D56" s="37"/>
      <c r="E56" s="8"/>
      <c r="F56" s="8"/>
      <c r="G56" s="8"/>
      <c r="H56" s="8"/>
      <c r="I56" s="8"/>
      <c r="J56" s="8"/>
      <c r="K56" s="8"/>
      <c r="O56" s="8"/>
      <c r="P56" s="8"/>
      <c r="Q56" s="37"/>
      <c r="R56" s="8"/>
      <c r="S56" s="8"/>
      <c r="T56" s="8"/>
      <c r="U56" s="8"/>
      <c r="V56" s="8"/>
      <c r="W56" s="8"/>
      <c r="X56" s="15"/>
      <c r="AA56" s="8"/>
      <c r="AB56" s="15"/>
      <c r="AC56" s="37"/>
      <c r="AD56" s="8"/>
      <c r="AE56" s="8"/>
      <c r="AF56" s="15"/>
      <c r="AG56" s="15"/>
      <c r="AH56" s="15"/>
      <c r="AI56" s="15"/>
      <c r="AJ56" s="15"/>
      <c r="AW56" s="8"/>
      <c r="AX56" s="15"/>
      <c r="AY56" s="37"/>
      <c r="AZ56" s="8"/>
      <c r="BA56" s="8"/>
      <c r="BB56" s="8"/>
      <c r="BC56" s="8"/>
      <c r="BD56" s="8"/>
      <c r="BE56" s="8"/>
      <c r="BF56" s="8"/>
      <c r="BG56" s="9"/>
      <c r="BH56" s="9"/>
      <c r="BJ56" s="8"/>
      <c r="BK56" s="15"/>
      <c r="BL56" s="37"/>
      <c r="BM56" s="8"/>
      <c r="BN56" s="8"/>
      <c r="BO56" s="8"/>
      <c r="BP56" s="8"/>
      <c r="BQ56" s="8"/>
      <c r="BR56" s="8"/>
      <c r="BS56" s="8"/>
      <c r="BT56" s="9"/>
      <c r="BU56" s="9"/>
      <c r="BW56" s="8"/>
      <c r="BX56" s="15"/>
      <c r="BY56" s="37"/>
      <c r="BZ56" s="8"/>
      <c r="CA56" s="8"/>
      <c r="CB56" s="8"/>
      <c r="CC56" s="8"/>
      <c r="CD56" s="8"/>
      <c r="CE56" s="8"/>
      <c r="CH56" s="8"/>
      <c r="CI56" s="15"/>
      <c r="CJ56" s="37"/>
      <c r="CK56" s="8"/>
      <c r="CL56" s="8"/>
      <c r="CM56" s="8"/>
      <c r="CN56" s="8"/>
      <c r="CO56" s="8"/>
      <c r="CP56" s="8"/>
      <c r="CS56" s="8"/>
      <c r="CT56" s="15"/>
      <c r="CU56" s="37"/>
      <c r="CV56" s="8"/>
      <c r="CW56" s="8"/>
      <c r="CX56" s="8"/>
      <c r="CY56" s="8"/>
      <c r="CZ56" s="8"/>
      <c r="DA56" s="8"/>
      <c r="DB56" s="8"/>
      <c r="DC56" s="8"/>
      <c r="DT56" s="8">
        <v>0.25</v>
      </c>
    </row>
    <row r="57" spans="1:124" ht="18" customHeight="1" x14ac:dyDescent="0.3">
      <c r="A57" s="11">
        <f t="shared" si="21"/>
        <v>2006</v>
      </c>
      <c r="B57" s="8"/>
      <c r="C57" s="8"/>
      <c r="D57" s="8"/>
      <c r="E57" s="8"/>
      <c r="F57" s="8"/>
      <c r="G57" s="8"/>
      <c r="H57" s="8"/>
      <c r="I57" s="8"/>
      <c r="J57" s="8"/>
      <c r="K57" s="8"/>
      <c r="O57" s="8"/>
      <c r="P57" s="8"/>
      <c r="Q57" s="8"/>
      <c r="R57" s="8"/>
      <c r="S57" s="8"/>
      <c r="T57" s="8"/>
      <c r="U57" s="8"/>
      <c r="V57" s="8"/>
      <c r="W57" s="8"/>
      <c r="X57" s="15"/>
      <c r="AA57" s="8"/>
      <c r="AB57" s="8"/>
      <c r="AC57" s="8"/>
      <c r="AD57" s="8"/>
      <c r="AE57" s="8"/>
      <c r="AF57" s="8"/>
      <c r="AG57" s="8"/>
      <c r="AH57" s="8"/>
      <c r="AI57" s="8"/>
      <c r="AJ57" s="8"/>
      <c r="AW57" s="8"/>
      <c r="AX57" s="8"/>
      <c r="AY57" s="8"/>
      <c r="AZ57" s="8"/>
      <c r="BA57" s="8"/>
      <c r="BB57" s="8"/>
      <c r="BC57" s="8"/>
      <c r="BD57" s="8"/>
      <c r="BE57" s="8"/>
      <c r="BF57" s="8"/>
      <c r="BG57" s="9"/>
      <c r="BH57" s="9"/>
      <c r="BJ57" s="8"/>
      <c r="BK57" s="8"/>
      <c r="BL57" s="8"/>
      <c r="BM57" s="8"/>
      <c r="BN57" s="8"/>
      <c r="BO57" s="8"/>
      <c r="BP57" s="8"/>
      <c r="BQ57" s="8"/>
      <c r="BR57" s="8"/>
      <c r="BS57" s="8"/>
      <c r="BT57" s="9"/>
      <c r="BU57" s="9"/>
      <c r="BW57" s="8"/>
      <c r="BX57" s="8"/>
      <c r="BY57" s="8"/>
      <c r="BZ57" s="8"/>
      <c r="CA57" s="8"/>
      <c r="CB57" s="8"/>
      <c r="CC57" s="8"/>
      <c r="CD57" s="8"/>
      <c r="CE57" s="8"/>
      <c r="CH57" s="8"/>
      <c r="CI57" s="8"/>
      <c r="CJ57" s="8"/>
      <c r="CK57" s="8"/>
      <c r="CL57" s="8"/>
      <c r="CM57" s="8"/>
      <c r="CN57" s="8"/>
      <c r="CO57" s="8"/>
      <c r="CP57" s="8"/>
      <c r="CS57" s="8"/>
      <c r="CT57" s="8"/>
      <c r="CU57" s="8"/>
      <c r="CV57" s="8"/>
      <c r="CW57" s="8"/>
      <c r="CX57" s="8"/>
      <c r="CY57" s="8"/>
      <c r="CZ57" s="8"/>
      <c r="DA57" s="8"/>
      <c r="DB57" s="8"/>
      <c r="DC57" s="8"/>
      <c r="DT57" s="8">
        <v>0.25</v>
      </c>
    </row>
    <row r="58" spans="1:124" ht="18" customHeight="1" x14ac:dyDescent="0.3">
      <c r="A58" s="11">
        <f t="shared" si="21"/>
        <v>2007</v>
      </c>
      <c r="B58" s="8">
        <v>-8.7168216705322266E-3</v>
      </c>
      <c r="C58" s="8">
        <v>-8.7168096512333995E-3</v>
      </c>
      <c r="D58" s="17">
        <v>-1.2019298827048441E-8</v>
      </c>
      <c r="E58" s="8">
        <v>-2.6301834302965774E-2</v>
      </c>
      <c r="F58" s="8">
        <v>8.8681909619013205E-3</v>
      </c>
      <c r="G58" s="8">
        <v>1.3106243522486548E-3</v>
      </c>
      <c r="H58" s="8">
        <v>-1.1504247035112611E-3</v>
      </c>
      <c r="I58" s="8">
        <v>2.6679257804344148E-3</v>
      </c>
      <c r="J58" s="8">
        <v>-9.2941080072256373E-3</v>
      </c>
      <c r="K58" s="8">
        <v>1.1911684453889371E-2</v>
      </c>
      <c r="O58" s="8">
        <v>0.22020546263846652</v>
      </c>
      <c r="P58" s="8">
        <v>0.22066440681323518</v>
      </c>
      <c r="Q58" s="17">
        <v>-4.5894417476866067E-4</v>
      </c>
      <c r="R58" s="8">
        <v>0.19600774414019759</v>
      </c>
      <c r="S58" s="8">
        <v>0.24440318113673545</v>
      </c>
      <c r="T58" s="8">
        <v>0.22076088561692422</v>
      </c>
      <c r="U58" s="8">
        <v>0.15233698720436201</v>
      </c>
      <c r="V58" s="8">
        <v>0.12650541287051836</v>
      </c>
      <c r="W58" s="8">
        <v>-1.5198016017070784E-2</v>
      </c>
      <c r="X58" s="15"/>
      <c r="AA58" s="8">
        <v>0.10883693272687311</v>
      </c>
      <c r="AB58" s="8">
        <v>0.1083671633750313</v>
      </c>
      <c r="AC58" s="17">
        <v>4.6976935184181445E-4</v>
      </c>
      <c r="AD58" s="8">
        <v>8.6651941650303349E-2</v>
      </c>
      <c r="AE58" s="8">
        <v>0.13102192380344288</v>
      </c>
      <c r="AF58" s="8">
        <v>7.1677581976280394E-2</v>
      </c>
      <c r="AG58" s="8">
        <v>0.10235620868197158</v>
      </c>
      <c r="AH58" s="8">
        <v>9.9217560383092776E-2</v>
      </c>
      <c r="AI58" s="8">
        <v>1.4071382813582285E-2</v>
      </c>
      <c r="AJ58" s="8">
        <v>9.0685720512340418E-2</v>
      </c>
      <c r="AL58" s="73">
        <v>0.12120721034714195</v>
      </c>
      <c r="AM58" s="8">
        <v>0.10073744099530013</v>
      </c>
      <c r="AN58" s="19">
        <v>2.0469769351841815E-2</v>
      </c>
      <c r="AO58" s="8">
        <v>9.4311293640481922E-2</v>
      </c>
      <c r="AP58" s="8">
        <v>0.14810312705380199</v>
      </c>
      <c r="AQ58" s="17">
        <v>8.5995375363303039E-2</v>
      </c>
      <c r="AR58" s="17">
        <v>0.11651276864743246</v>
      </c>
      <c r="AS58" s="17">
        <v>0.11331627378032674</v>
      </c>
      <c r="AT58" s="8">
        <f t="shared" ref="AT58" si="42">AS58+(AO58-AL58)</f>
        <v>8.6420357073666715E-2</v>
      </c>
      <c r="AU58" s="8">
        <f t="shared" ref="AU58" si="43">AS58+(AP58-AL58)</f>
        <v>0.1402121904869868</v>
      </c>
      <c r="AW58" s="8">
        <v>-4.8875348435507893E-2</v>
      </c>
      <c r="AX58" s="8">
        <v>-4.886227702200456E-2</v>
      </c>
      <c r="AY58" s="17">
        <v>-1.3071413503332185E-5</v>
      </c>
      <c r="AZ58" s="8">
        <v>-7.4210160234451109E-2</v>
      </c>
      <c r="BA58" s="8">
        <v>-2.3540536636564677E-2</v>
      </c>
      <c r="BB58" s="8">
        <v>-6.8143730052179788E-2</v>
      </c>
      <c r="BC58" s="8">
        <v>-9.9894887958045631E-2</v>
      </c>
      <c r="BD58" s="8">
        <v>-9.8754333977069023E-2</v>
      </c>
      <c r="BE58" s="8">
        <v>-6.1645884761060039E-2</v>
      </c>
      <c r="BF58" s="8">
        <v>-3.1225317884808687E-2</v>
      </c>
      <c r="BG58" s="8">
        <f t="shared" ref="BG58" si="44">BC58+(AZ58-AW58)</f>
        <v>-0.12522969975698883</v>
      </c>
      <c r="BH58" s="8">
        <f t="shared" ref="BH58" si="45">BC58+(BA58-AW58)</f>
        <v>-7.4560076159102415E-2</v>
      </c>
      <c r="BJ58" s="8">
        <v>-0.1340899360179901</v>
      </c>
      <c r="BK58" s="8">
        <v>-0.11303729817219144</v>
      </c>
      <c r="BL58" s="17">
        <v>-2.1052637845798666E-2</v>
      </c>
      <c r="BM58" s="8">
        <v>-0.15689373592036687</v>
      </c>
      <c r="BN58" s="8">
        <v>-0.11128613611561333</v>
      </c>
      <c r="BO58" s="8">
        <v>-0.1229043474018435</v>
      </c>
      <c r="BP58" s="8">
        <v>-0.15339631934113299</v>
      </c>
      <c r="BQ58" s="8">
        <v>-0.12677863843136591</v>
      </c>
      <c r="BR58" s="8">
        <v>-0.10382358223452916</v>
      </c>
      <c r="BS58" s="8">
        <v>-7.7225164281038705E-2</v>
      </c>
      <c r="BT58" s="88">
        <f t="shared" ref="BT58" si="46">BP58+(BM58-BJ58)</f>
        <v>-0.17620011924350976</v>
      </c>
      <c r="BU58" s="88">
        <f t="shared" ref="BU58" si="47">BP58+(BN58-BJ58)</f>
        <v>-0.13059251943875622</v>
      </c>
      <c r="BW58" s="8">
        <v>0.26719988549054735</v>
      </c>
      <c r="BX58" s="8">
        <v>0.26719988549054735</v>
      </c>
      <c r="BY58" s="17">
        <v>0</v>
      </c>
      <c r="BZ58" s="8">
        <v>0.24856147100306741</v>
      </c>
      <c r="CA58" s="8">
        <v>0.28583829997802729</v>
      </c>
      <c r="CB58" s="8">
        <v>0.24023423688295004</v>
      </c>
      <c r="CC58" s="8">
        <v>0.23770028467634058</v>
      </c>
      <c r="CD58" s="8">
        <v>0.23763049765034888</v>
      </c>
      <c r="CE58" s="8">
        <v>0.22430137990682092</v>
      </c>
      <c r="CH58" s="8">
        <v>-0.26203297714994533</v>
      </c>
      <c r="CI58" s="8">
        <v>-0.26203297714994533</v>
      </c>
      <c r="CJ58" s="17">
        <v>0</v>
      </c>
      <c r="CK58" s="8">
        <v>-0.28935756046816691</v>
      </c>
      <c r="CL58" s="8">
        <v>-0.23470839383172376</v>
      </c>
      <c r="CM58" s="8">
        <v>-0.20850651627584749</v>
      </c>
      <c r="CN58" s="8">
        <v>-0.21564118959791589</v>
      </c>
      <c r="CO58" s="8">
        <v>-0.21638641397443248</v>
      </c>
      <c r="CP58" s="8">
        <v>-0.1897857770786564</v>
      </c>
      <c r="CS58" s="8">
        <v>0.48937728023788574</v>
      </c>
      <c r="CT58" s="8">
        <v>0.48937728023788574</v>
      </c>
      <c r="CU58" s="17">
        <v>0</v>
      </c>
      <c r="CV58" s="8">
        <v>0.46531836334267423</v>
      </c>
      <c r="CW58" s="8">
        <v>0.51343619713309718</v>
      </c>
      <c r="CX58" s="12">
        <v>0.43148637888769681</v>
      </c>
      <c r="CY58" s="12">
        <v>0.44462737940556396</v>
      </c>
      <c r="CZ58" s="12">
        <v>0.43891806928941129</v>
      </c>
      <c r="DA58" s="12">
        <v>0.41598260962404848</v>
      </c>
      <c r="DB58" s="12">
        <v>0.35461564924647737</v>
      </c>
      <c r="DC58" s="12">
        <v>0.33071861991802354</v>
      </c>
      <c r="DD58" s="10">
        <v>0.29492398071226927</v>
      </c>
      <c r="DE58" s="10">
        <v>0.63270807891017344</v>
      </c>
      <c r="DF58" s="10">
        <v>0.33778409819790417</v>
      </c>
      <c r="DG58" s="10">
        <v>0.49</v>
      </c>
      <c r="DH58" s="10">
        <v>0.51</v>
      </c>
      <c r="DI58" s="8">
        <v>0.33968469234097953</v>
      </c>
      <c r="DJ58" s="8">
        <v>0.32544561835697983</v>
      </c>
      <c r="DK58" s="8">
        <v>0.32782594499795981</v>
      </c>
      <c r="DL58" s="8">
        <v>0.33061560370922977</v>
      </c>
      <c r="DM58" s="8">
        <v>0.3282894789097337</v>
      </c>
      <c r="DN58" s="8">
        <v>0.55899999999999994</v>
      </c>
      <c r="DO58" s="8">
        <v>0.441</v>
      </c>
      <c r="DP58" s="8">
        <v>0.30099999999999999</v>
      </c>
      <c r="DQ58" s="8">
        <v>0.20799999999999999</v>
      </c>
      <c r="DR58" s="8">
        <v>0.23300000000000001</v>
      </c>
      <c r="DS58" s="8">
        <v>0.25800000000000001</v>
      </c>
      <c r="DT58" s="8">
        <v>0.25</v>
      </c>
    </row>
    <row r="59" spans="1:124" ht="18" customHeight="1" x14ac:dyDescent="0.3">
      <c r="A59" s="11">
        <f t="shared" si="21"/>
        <v>2008</v>
      </c>
      <c r="B59" s="8"/>
      <c r="C59" s="8"/>
      <c r="D59" s="8"/>
      <c r="E59" s="8"/>
      <c r="F59" s="8"/>
      <c r="G59" s="8"/>
      <c r="H59" s="8"/>
      <c r="I59" s="8"/>
      <c r="J59" s="8"/>
      <c r="K59" s="8"/>
      <c r="O59" s="8"/>
      <c r="P59" s="8"/>
      <c r="Q59" s="8"/>
      <c r="R59" s="8"/>
      <c r="S59" s="8"/>
      <c r="T59" s="8"/>
      <c r="U59" s="8"/>
      <c r="V59" s="8"/>
      <c r="W59" s="8"/>
      <c r="X59" s="15"/>
      <c r="AA59" s="8"/>
      <c r="AB59" s="8"/>
      <c r="AC59" s="8"/>
      <c r="AD59" s="8"/>
      <c r="AE59" s="8"/>
      <c r="AF59" s="8"/>
      <c r="AG59" s="8"/>
      <c r="AH59" s="8"/>
      <c r="AI59" s="8"/>
      <c r="AJ59" s="8"/>
      <c r="AQ59" s="35"/>
      <c r="AR59" s="35"/>
      <c r="AS59" s="35"/>
      <c r="AW59" s="8"/>
      <c r="AX59" s="8"/>
      <c r="AY59" s="8"/>
      <c r="AZ59" s="8"/>
      <c r="BA59" s="8"/>
      <c r="BB59" s="8"/>
      <c r="BC59" s="8"/>
      <c r="BD59" s="8"/>
      <c r="BE59" s="8"/>
      <c r="BF59" s="8"/>
      <c r="BG59" s="9"/>
      <c r="BH59" s="9"/>
      <c r="BJ59" s="8"/>
      <c r="BK59" s="8"/>
      <c r="BL59" s="8"/>
      <c r="BM59" s="8"/>
      <c r="BN59" s="8"/>
      <c r="BO59" s="8"/>
      <c r="BP59" s="8"/>
      <c r="BQ59" s="8"/>
      <c r="BR59" s="8"/>
      <c r="BS59" s="8"/>
      <c r="BT59" s="9"/>
      <c r="BU59" s="9"/>
      <c r="BW59" s="8"/>
      <c r="BX59" s="8"/>
      <c r="BY59" s="8"/>
      <c r="BZ59" s="8"/>
      <c r="CA59" s="8"/>
      <c r="CB59" s="8"/>
      <c r="CC59" s="8"/>
      <c r="CD59" s="8"/>
      <c r="CE59" s="8"/>
      <c r="CH59" s="8"/>
      <c r="CI59" s="8"/>
      <c r="CJ59" s="8"/>
      <c r="CK59" s="8"/>
      <c r="CL59" s="8"/>
      <c r="CM59" s="8"/>
      <c r="CN59" s="8"/>
      <c r="CO59" s="8"/>
      <c r="CP59" s="8"/>
      <c r="CS59" s="8"/>
      <c r="CT59" s="8"/>
      <c r="CU59" s="8"/>
      <c r="CV59" s="8"/>
      <c r="CW59" s="8"/>
      <c r="CX59" s="8"/>
      <c r="CY59" s="8"/>
      <c r="CZ59" s="8"/>
      <c r="DA59" s="8"/>
      <c r="DB59" s="8"/>
      <c r="DC59" s="8"/>
      <c r="DT59" s="8">
        <v>0.25</v>
      </c>
    </row>
    <row r="60" spans="1:124" ht="18" customHeight="1" x14ac:dyDescent="0.3">
      <c r="A60" s="11">
        <f t="shared" si="21"/>
        <v>2009</v>
      </c>
      <c r="B60" s="8"/>
      <c r="C60" s="8"/>
      <c r="D60" s="8"/>
      <c r="E60" s="8"/>
      <c r="F60" s="8"/>
      <c r="G60" s="8"/>
      <c r="H60" s="8"/>
      <c r="I60" s="8"/>
      <c r="J60" s="8"/>
      <c r="K60" s="8"/>
      <c r="O60" s="8"/>
      <c r="P60" s="8"/>
      <c r="Q60" s="8"/>
      <c r="R60" s="8"/>
      <c r="S60" s="8"/>
      <c r="T60" s="8"/>
      <c r="U60" s="8"/>
      <c r="V60" s="8"/>
      <c r="W60" s="8"/>
      <c r="X60" s="15"/>
      <c r="AA60" s="8"/>
      <c r="AB60" s="8"/>
      <c r="AC60" s="8"/>
      <c r="AD60" s="8"/>
      <c r="AE60" s="8"/>
      <c r="AF60" s="8"/>
      <c r="AG60" s="8"/>
      <c r="AH60" s="8"/>
      <c r="AI60" s="8"/>
      <c r="AJ60" s="8"/>
      <c r="AQ60" s="35"/>
      <c r="AR60" s="35"/>
      <c r="AS60" s="35"/>
      <c r="AW60" s="8"/>
      <c r="AX60" s="8"/>
      <c r="AY60" s="8"/>
      <c r="AZ60" s="8"/>
      <c r="BA60" s="8"/>
      <c r="BB60" s="8"/>
      <c r="BC60" s="8"/>
      <c r="BD60" s="8"/>
      <c r="BE60" s="8"/>
      <c r="BF60" s="8"/>
      <c r="BG60" s="9"/>
      <c r="BH60" s="9"/>
      <c r="BJ60" s="8"/>
      <c r="BK60" s="8"/>
      <c r="BL60" s="8"/>
      <c r="BM60" s="8"/>
      <c r="BN60" s="8"/>
      <c r="BO60" s="8"/>
      <c r="BP60" s="8"/>
      <c r="BQ60" s="8"/>
      <c r="BR60" s="8"/>
      <c r="BS60" s="8"/>
      <c r="BT60" s="9"/>
      <c r="BU60" s="9"/>
      <c r="BW60" s="8"/>
      <c r="BX60" s="8"/>
      <c r="BY60" s="8"/>
      <c r="BZ60" s="8"/>
      <c r="CA60" s="8"/>
      <c r="CB60" s="8"/>
      <c r="CC60" s="8"/>
      <c r="CD60" s="8"/>
      <c r="CE60" s="8"/>
      <c r="CH60" s="8"/>
      <c r="CI60" s="8"/>
      <c r="CJ60" s="8"/>
      <c r="CK60" s="8"/>
      <c r="CL60" s="8"/>
      <c r="CM60" s="8"/>
      <c r="CN60" s="8"/>
      <c r="CO60" s="8"/>
      <c r="CP60" s="8"/>
      <c r="CS60" s="8"/>
      <c r="CT60" s="8"/>
      <c r="CU60" s="8"/>
      <c r="CV60" s="8"/>
      <c r="CW60" s="8"/>
      <c r="CX60" s="8"/>
      <c r="CY60" s="8"/>
      <c r="CZ60" s="8"/>
      <c r="DA60" s="8"/>
      <c r="DB60" s="8"/>
      <c r="DC60" s="8"/>
      <c r="DT60" s="8">
        <v>0.25</v>
      </c>
    </row>
    <row r="61" spans="1:124" ht="18" customHeight="1" x14ac:dyDescent="0.3">
      <c r="A61" s="11">
        <f t="shared" si="21"/>
        <v>2010</v>
      </c>
      <c r="B61" s="8"/>
      <c r="C61" s="8"/>
      <c r="D61" s="8"/>
      <c r="E61" s="8"/>
      <c r="F61" s="8"/>
      <c r="G61" s="8"/>
      <c r="H61" s="8"/>
      <c r="I61" s="8"/>
      <c r="J61" s="8"/>
      <c r="K61" s="8"/>
      <c r="O61" s="8"/>
      <c r="P61" s="8"/>
      <c r="Q61" s="8"/>
      <c r="R61" s="8"/>
      <c r="S61" s="8"/>
      <c r="T61" s="8"/>
      <c r="U61" s="8"/>
      <c r="V61" s="8"/>
      <c r="W61" s="8"/>
      <c r="X61" s="15"/>
      <c r="AA61" s="8"/>
      <c r="AB61" s="8"/>
      <c r="AC61" s="8"/>
      <c r="AD61" s="8"/>
      <c r="AE61" s="8"/>
      <c r="AF61" s="8"/>
      <c r="AG61" s="8"/>
      <c r="AH61" s="8"/>
      <c r="AI61" s="8"/>
      <c r="AJ61" s="8"/>
      <c r="AQ61" s="35"/>
      <c r="AR61" s="35"/>
      <c r="AS61" s="35"/>
      <c r="AW61" s="8"/>
      <c r="AX61" s="8"/>
      <c r="AY61" s="8"/>
      <c r="AZ61" s="8"/>
      <c r="BA61" s="8"/>
      <c r="BB61" s="8"/>
      <c r="BC61" s="8"/>
      <c r="BD61" s="8"/>
      <c r="BE61" s="8"/>
      <c r="BF61" s="8"/>
      <c r="BG61" s="9"/>
      <c r="BH61" s="9"/>
      <c r="BJ61" s="8"/>
      <c r="BK61" s="8"/>
      <c r="BL61" s="8"/>
      <c r="BM61" s="8"/>
      <c r="BN61" s="8"/>
      <c r="BO61" s="8"/>
      <c r="BP61" s="8"/>
      <c r="BQ61" s="8"/>
      <c r="BR61" s="8"/>
      <c r="BS61" s="8"/>
      <c r="BT61" s="9"/>
      <c r="BU61" s="9"/>
      <c r="BW61" s="8"/>
      <c r="BX61" s="8"/>
      <c r="BY61" s="8"/>
      <c r="BZ61" s="8"/>
      <c r="CA61" s="8"/>
      <c r="CB61" s="8"/>
      <c r="CC61" s="8"/>
      <c r="CD61" s="8"/>
      <c r="CE61" s="8"/>
      <c r="CH61" s="8"/>
      <c r="CI61" s="8"/>
      <c r="CJ61" s="8"/>
      <c r="CK61" s="8"/>
      <c r="CL61" s="8"/>
      <c r="CM61" s="8"/>
      <c r="CN61" s="8"/>
      <c r="CO61" s="8"/>
      <c r="CP61" s="8"/>
      <c r="CS61" s="8"/>
      <c r="CT61" s="8"/>
      <c r="CU61" s="8"/>
      <c r="CV61" s="8"/>
      <c r="CW61" s="8"/>
      <c r="CX61" s="8"/>
      <c r="CY61" s="8"/>
      <c r="CZ61" s="8"/>
      <c r="DA61" s="8"/>
      <c r="DB61" s="8"/>
      <c r="DC61" s="8"/>
      <c r="DT61" s="8">
        <v>0.25</v>
      </c>
    </row>
    <row r="62" spans="1:124" ht="18" customHeight="1" x14ac:dyDescent="0.3">
      <c r="A62" s="11">
        <f t="shared" si="21"/>
        <v>2011</v>
      </c>
      <c r="B62" s="8"/>
      <c r="C62" s="8"/>
      <c r="D62" s="8"/>
      <c r="E62" s="8"/>
      <c r="F62" s="8"/>
      <c r="G62" s="8"/>
      <c r="H62" s="8"/>
      <c r="I62" s="8"/>
      <c r="J62" s="8"/>
      <c r="K62" s="8"/>
      <c r="O62" s="8"/>
      <c r="P62" s="8"/>
      <c r="Q62" s="8"/>
      <c r="R62" s="8"/>
      <c r="S62" s="8"/>
      <c r="T62" s="8"/>
      <c r="U62" s="8"/>
      <c r="V62" s="8"/>
      <c r="W62" s="8"/>
      <c r="X62" s="15"/>
      <c r="AA62" s="8"/>
      <c r="AB62" s="8"/>
      <c r="AC62" s="8"/>
      <c r="AD62" s="8"/>
      <c r="AE62" s="8"/>
      <c r="AF62" s="8"/>
      <c r="AG62" s="8"/>
      <c r="AH62" s="8"/>
      <c r="AI62" s="8"/>
      <c r="AJ62" s="8"/>
      <c r="AQ62" s="35"/>
      <c r="AR62" s="35"/>
      <c r="AS62" s="35"/>
      <c r="AW62" s="8"/>
      <c r="AX62" s="8"/>
      <c r="AY62" s="8"/>
      <c r="AZ62" s="8"/>
      <c r="BA62" s="8"/>
      <c r="BB62" s="8"/>
      <c r="BC62" s="8"/>
      <c r="BD62" s="8"/>
      <c r="BE62" s="8"/>
      <c r="BF62" s="8"/>
      <c r="BG62" s="9"/>
      <c r="BH62" s="9"/>
      <c r="BJ62" s="8"/>
      <c r="BK62" s="8"/>
      <c r="BL62" s="8"/>
      <c r="BM62" s="8"/>
      <c r="BN62" s="8"/>
      <c r="BO62" s="8"/>
      <c r="BP62" s="8"/>
      <c r="BQ62" s="8"/>
      <c r="BR62" s="8"/>
      <c r="BS62" s="8"/>
      <c r="BT62" s="9"/>
      <c r="BU62" s="9"/>
      <c r="BW62" s="8"/>
      <c r="BX62" s="8"/>
      <c r="BY62" s="8"/>
      <c r="BZ62" s="8"/>
      <c r="CA62" s="8"/>
      <c r="CB62" s="8"/>
      <c r="CC62" s="8"/>
      <c r="CD62" s="8"/>
      <c r="CE62" s="8"/>
      <c r="CH62" s="8"/>
      <c r="CI62" s="8"/>
      <c r="CJ62" s="8"/>
      <c r="CK62" s="8"/>
      <c r="CL62" s="8"/>
      <c r="CM62" s="8"/>
      <c r="CN62" s="8"/>
      <c r="CO62" s="8"/>
      <c r="CP62" s="8"/>
      <c r="CS62" s="8"/>
      <c r="CT62" s="8"/>
      <c r="CU62" s="8"/>
      <c r="CV62" s="8"/>
      <c r="CW62" s="8"/>
      <c r="CX62" s="8"/>
      <c r="CY62" s="8"/>
      <c r="CZ62" s="8"/>
      <c r="DA62" s="8"/>
      <c r="DB62" s="8"/>
      <c r="DC62" s="8"/>
      <c r="DT62" s="8">
        <v>0.25</v>
      </c>
    </row>
    <row r="63" spans="1:124" ht="18" customHeight="1" x14ac:dyDescent="0.3">
      <c r="A63" s="11">
        <f t="shared" si="21"/>
        <v>2012</v>
      </c>
      <c r="B63" s="8">
        <v>1.4672458171844482E-2</v>
      </c>
      <c r="C63" s="8">
        <v>1.4672510842978555E-2</v>
      </c>
      <c r="D63" s="17">
        <v>-5.2671134072312942E-8</v>
      </c>
      <c r="E63" s="8">
        <v>-8.7666096873371471E-3</v>
      </c>
      <c r="F63" s="8">
        <v>3.8111526031026112E-2</v>
      </c>
      <c r="G63" s="8">
        <v>1.5980307364328428E-2</v>
      </c>
      <c r="H63" s="8">
        <v>1.4476423686196173E-2</v>
      </c>
      <c r="I63" s="8">
        <v>1.2647220600971249E-2</v>
      </c>
      <c r="J63" s="8">
        <v>-6.7499173759655133E-3</v>
      </c>
      <c r="K63" s="8">
        <v>9.6821091588003769E-3</v>
      </c>
      <c r="O63" s="8">
        <v>9.6417113423432454E-2</v>
      </c>
      <c r="P63" s="8">
        <v>4.6124425756454951E-2</v>
      </c>
      <c r="Q63" s="17">
        <v>5.0292687666977504E-2</v>
      </c>
      <c r="R63" s="8">
        <v>6.3466310582235952E-2</v>
      </c>
      <c r="S63" s="8">
        <v>0.12936791626462896</v>
      </c>
      <c r="T63" s="8">
        <v>9.6746316037075356E-2</v>
      </c>
      <c r="U63" s="8">
        <v>5.4831976608198829E-2</v>
      </c>
      <c r="V63" s="8">
        <v>3.6324836641118102E-2</v>
      </c>
      <c r="W63" s="8">
        <v>-7.8491576385417289E-2</v>
      </c>
      <c r="X63" s="15"/>
      <c r="AA63" s="8">
        <v>7.5870646480507675E-2</v>
      </c>
      <c r="AB63" s="8">
        <v>9.52928877001116E-2</v>
      </c>
      <c r="AC63" s="17">
        <v>-1.9422241219603925E-2</v>
      </c>
      <c r="AD63" s="8">
        <v>4.9892577484578753E-2</v>
      </c>
      <c r="AE63" s="8">
        <v>0.10184871547643659</v>
      </c>
      <c r="AF63" s="8">
        <v>7.5595636601822988E-2</v>
      </c>
      <c r="AG63" s="8">
        <v>0.12381033826337037</v>
      </c>
      <c r="AH63" s="8">
        <v>0.13896919827630558</v>
      </c>
      <c r="AI63" s="8">
        <v>3.8624630741456827E-2</v>
      </c>
      <c r="AJ63" s="8">
        <v>0.11878170766684307</v>
      </c>
      <c r="AL63" s="73">
        <v>8.7698203210765033E-2</v>
      </c>
      <c r="AM63" s="8">
        <v>8.7120444430368954E-2</v>
      </c>
      <c r="AN63" s="19">
        <v>5.7775878039607528E-4</v>
      </c>
      <c r="AO63" s="8">
        <v>5.7350602039431535E-2</v>
      </c>
      <c r="AP63" s="8">
        <v>0.11804580438209852</v>
      </c>
      <c r="AQ63" s="17">
        <v>8.5608332137839138E-2</v>
      </c>
      <c r="AR63" s="17">
        <v>0.11928701358374189</v>
      </c>
      <c r="AS63" s="17">
        <v>0.13102452681268975</v>
      </c>
      <c r="AT63" s="8">
        <f t="shared" ref="AT63" si="48">AS63+(AO63-AL63)</f>
        <v>0.10067692564135625</v>
      </c>
      <c r="AU63" s="8">
        <f t="shared" ref="AU63" si="49">AS63+(AP63-AL63)</f>
        <v>0.16137212798402323</v>
      </c>
      <c r="AW63" s="8">
        <v>-5.6030390991104961E-2</v>
      </c>
      <c r="AX63" s="8">
        <v>-6.0270444117376504E-2</v>
      </c>
      <c r="AY63" s="17">
        <v>4.2400531262715424E-3</v>
      </c>
      <c r="AZ63" s="8">
        <v>-9.1857407465895644E-2</v>
      </c>
      <c r="BA63" s="8">
        <v>-2.0203374516314279E-2</v>
      </c>
      <c r="BB63" s="8">
        <v>-4.8662020331932287E-2</v>
      </c>
      <c r="BC63" s="8">
        <v>-0.10151981887575875</v>
      </c>
      <c r="BD63" s="8">
        <v>-8.6855866320199801E-2</v>
      </c>
      <c r="BE63" s="8">
        <v>-2.5511346653251131E-2</v>
      </c>
      <c r="BF63" s="8">
        <v>-5.1299903680581127E-3</v>
      </c>
      <c r="BG63" s="8">
        <f t="shared" ref="BG63" si="50">BC63+(AZ63-AW63)</f>
        <v>-0.13734683535054942</v>
      </c>
      <c r="BH63" s="8">
        <f t="shared" ref="BH63" si="51">BC63+(BA63-AW63)</f>
        <v>-6.5692802400968073E-2</v>
      </c>
      <c r="BJ63" s="8">
        <v>-0.16057804392443764</v>
      </c>
      <c r="BK63" s="8">
        <v>-0.15629173233516849</v>
      </c>
      <c r="BL63" s="17">
        <v>-4.2863115892691483E-3</v>
      </c>
      <c r="BM63" s="8">
        <v>-0.19353866651497439</v>
      </c>
      <c r="BN63" s="8">
        <v>-0.12761742133390089</v>
      </c>
      <c r="BO63" s="8">
        <v>-0.15547724613252964</v>
      </c>
      <c r="BP63" s="8">
        <v>-0.18430978542503548</v>
      </c>
      <c r="BQ63" s="8">
        <v>-0.16958064805219575</v>
      </c>
      <c r="BR63" s="8">
        <v>-0.14436222164913604</v>
      </c>
      <c r="BS63" s="8">
        <v>-7.7132581253489707E-2</v>
      </c>
      <c r="BT63" s="88">
        <f t="shared" ref="BT63" si="52">BP63+(BM63-BJ63)</f>
        <v>-0.21727040801557224</v>
      </c>
      <c r="BU63" s="88">
        <f t="shared" ref="BU63" si="53">BP63+(BN63-BJ63)</f>
        <v>-0.15134916283449873</v>
      </c>
      <c r="BW63" s="8">
        <v>0.18689321036350548</v>
      </c>
      <c r="BX63" s="8">
        <v>0.18689321036350548</v>
      </c>
      <c r="BY63" s="17">
        <v>0</v>
      </c>
      <c r="BZ63" s="8">
        <v>0.16244118205894917</v>
      </c>
      <c r="CA63" s="8">
        <v>0.21134523866806179</v>
      </c>
      <c r="CB63" s="8">
        <v>0.19873307613204894</v>
      </c>
      <c r="CC63" s="8">
        <v>0.19447823546147247</v>
      </c>
      <c r="CD63" s="8">
        <v>0.19240613019871017</v>
      </c>
      <c r="CE63" s="8">
        <v>0.18737555254032387</v>
      </c>
      <c r="CH63" s="8">
        <v>-0.14234231708736472</v>
      </c>
      <c r="CI63" s="8">
        <v>-0.14234231708736472</v>
      </c>
      <c r="CJ63" s="17">
        <v>0</v>
      </c>
      <c r="CK63" s="8">
        <v>-0.18724606386851816</v>
      </c>
      <c r="CL63" s="8">
        <v>-9.7438570306211281E-2</v>
      </c>
      <c r="CM63" s="8">
        <v>-0.13531630987426238</v>
      </c>
      <c r="CN63" s="8">
        <v>-0.14619566602130682</v>
      </c>
      <c r="CO63" s="8">
        <v>-0.14993733445229726</v>
      </c>
      <c r="CP63" s="8">
        <v>-0.12520966092486446</v>
      </c>
      <c r="CS63" s="8">
        <v>0.4151543116134937</v>
      </c>
      <c r="CT63" s="8">
        <v>0.4151543116134937</v>
      </c>
      <c r="CU63" s="17">
        <v>0</v>
      </c>
      <c r="CV63" s="8">
        <v>0.3815701475070698</v>
      </c>
      <c r="CW63" s="8">
        <v>0.4487384757199176</v>
      </c>
      <c r="CX63" s="12">
        <v>0.43401226273895199</v>
      </c>
      <c r="CY63" s="12">
        <v>0.43285314963986454</v>
      </c>
      <c r="CZ63" s="12">
        <v>0.426655991757523</v>
      </c>
      <c r="DA63" s="12">
        <v>0.38494387847892403</v>
      </c>
      <c r="DB63" s="12">
        <v>0.28379296186854508</v>
      </c>
      <c r="DC63" s="12">
        <v>0.25502412755826248</v>
      </c>
      <c r="DD63" s="10">
        <v>0.30550438983371714</v>
      </c>
      <c r="DE63" s="10">
        <v>0.70890752299422066</v>
      </c>
      <c r="DF63" s="10">
        <v>0.40340313316050352</v>
      </c>
      <c r="DG63" s="10">
        <v>0.5</v>
      </c>
      <c r="DH63" s="10">
        <v>0.5</v>
      </c>
      <c r="DI63" s="8">
        <v>0.40857704769557357</v>
      </c>
      <c r="DJ63" s="8">
        <v>0.40888958907374967</v>
      </c>
      <c r="DK63" s="8">
        <v>0.40673272496848889</v>
      </c>
      <c r="DL63" s="8">
        <v>0.40630113236878601</v>
      </c>
      <c r="DM63" s="8">
        <v>0.39442628774976984</v>
      </c>
      <c r="DN63" s="8">
        <v>0.60499999999999998</v>
      </c>
      <c r="DO63" s="8">
        <v>0.39500000000000002</v>
      </c>
      <c r="DP63" s="8">
        <v>0.34399999999999997</v>
      </c>
      <c r="DQ63" s="8">
        <v>0.159</v>
      </c>
      <c r="DR63" s="8">
        <v>0.23599999999999999</v>
      </c>
      <c r="DS63" s="8">
        <v>0.26100000000000001</v>
      </c>
      <c r="DT63" s="8">
        <v>0.25</v>
      </c>
    </row>
    <row r="64" spans="1:124" ht="18" customHeight="1" x14ac:dyDescent="0.3">
      <c r="A64" s="11">
        <f t="shared" si="21"/>
        <v>2013</v>
      </c>
      <c r="B64" s="8"/>
      <c r="C64" s="8"/>
      <c r="D64" s="8"/>
      <c r="E64" s="8"/>
      <c r="F64" s="8"/>
      <c r="G64" s="8"/>
      <c r="H64" s="8"/>
      <c r="I64" s="8"/>
      <c r="J64" s="8"/>
      <c r="K64" s="8"/>
      <c r="O64" s="8"/>
      <c r="P64" s="8"/>
      <c r="Q64" s="8"/>
      <c r="R64" s="8"/>
      <c r="S64" s="8"/>
      <c r="T64" s="8"/>
      <c r="U64" s="8"/>
      <c r="V64" s="8"/>
      <c r="W64" s="8"/>
      <c r="X64" s="15"/>
      <c r="AA64" s="8"/>
      <c r="AB64" s="8"/>
      <c r="AC64" s="8"/>
      <c r="AD64" s="8"/>
      <c r="AE64" s="8"/>
      <c r="AF64" s="8"/>
      <c r="AG64" s="8"/>
      <c r="AH64" s="8"/>
      <c r="AI64" s="8"/>
      <c r="AJ64" s="8"/>
      <c r="AQ64" s="35"/>
      <c r="AR64" s="35"/>
      <c r="AS64" s="35"/>
      <c r="AW64" s="8"/>
      <c r="AX64" s="8"/>
      <c r="AY64" s="8"/>
      <c r="AZ64" s="8"/>
      <c r="BA64" s="8"/>
      <c r="BB64" s="8"/>
      <c r="BC64" s="8"/>
      <c r="BD64" s="8"/>
      <c r="BE64" s="8"/>
      <c r="BF64" s="8"/>
      <c r="BG64" s="9"/>
      <c r="BH64" s="9"/>
      <c r="BJ64" s="8"/>
      <c r="BK64" s="8"/>
      <c r="BL64" s="8"/>
      <c r="BM64" s="8"/>
      <c r="BN64" s="8"/>
      <c r="BO64" s="8"/>
      <c r="BP64" s="8"/>
      <c r="BQ64" s="8"/>
      <c r="BR64" s="8"/>
      <c r="BS64" s="8"/>
      <c r="BT64" s="9"/>
      <c r="BU64" s="9"/>
      <c r="BW64" s="8"/>
      <c r="BX64" s="8"/>
      <c r="BY64" s="8"/>
      <c r="BZ64" s="8"/>
      <c r="CA64" s="8"/>
      <c r="CB64" s="8"/>
      <c r="CC64" s="8"/>
      <c r="CD64" s="8"/>
      <c r="CE64" s="8"/>
      <c r="CH64" s="8"/>
      <c r="CI64" s="8"/>
      <c r="CJ64" s="8"/>
      <c r="CK64" s="8"/>
      <c r="CL64" s="8"/>
      <c r="CM64" s="8"/>
      <c r="CN64" s="8"/>
      <c r="CO64" s="8"/>
      <c r="CP64" s="8"/>
      <c r="CS64" s="8"/>
      <c r="CT64" s="8"/>
      <c r="CU64" s="8"/>
      <c r="CV64" s="8"/>
      <c r="CW64" s="8"/>
      <c r="CX64" s="8"/>
      <c r="CY64" s="8"/>
      <c r="CZ64" s="8"/>
      <c r="DA64" s="8"/>
      <c r="DB64" s="8"/>
      <c r="DC64" s="8"/>
      <c r="DT64" s="8">
        <v>0.25</v>
      </c>
    </row>
    <row r="65" spans="1:124" ht="18" customHeight="1" x14ac:dyDescent="0.3">
      <c r="A65" s="11">
        <f t="shared" si="21"/>
        <v>2014</v>
      </c>
      <c r="B65" s="8"/>
      <c r="C65" s="8"/>
      <c r="D65" s="8"/>
      <c r="E65" s="8"/>
      <c r="F65" s="8"/>
      <c r="G65" s="8"/>
      <c r="H65" s="8"/>
      <c r="I65" s="8"/>
      <c r="J65" s="8"/>
      <c r="K65" s="8"/>
      <c r="O65" s="8"/>
      <c r="P65" s="8"/>
      <c r="Q65" s="8"/>
      <c r="R65" s="8"/>
      <c r="S65" s="8"/>
      <c r="T65" s="8"/>
      <c r="U65" s="8"/>
      <c r="V65" s="8"/>
      <c r="W65" s="8"/>
      <c r="X65" s="15"/>
      <c r="AA65" s="8"/>
      <c r="AB65" s="8"/>
      <c r="AC65" s="8"/>
      <c r="AD65" s="8"/>
      <c r="AE65" s="8"/>
      <c r="AF65" s="8"/>
      <c r="AG65" s="8"/>
      <c r="AH65" s="8"/>
      <c r="AI65" s="8"/>
      <c r="AJ65" s="8"/>
      <c r="AQ65" s="35"/>
      <c r="AR65" s="35"/>
      <c r="AS65" s="35"/>
      <c r="AW65" s="8"/>
      <c r="AX65" s="8"/>
      <c r="AY65" s="8"/>
      <c r="AZ65" s="8"/>
      <c r="BA65" s="8"/>
      <c r="BB65" s="8"/>
      <c r="BC65" s="8"/>
      <c r="BD65" s="8"/>
      <c r="BE65" s="8"/>
      <c r="BF65" s="8"/>
      <c r="BG65" s="9"/>
      <c r="BH65" s="9"/>
      <c r="BJ65" s="8"/>
      <c r="BK65" s="8"/>
      <c r="BL65" s="8"/>
      <c r="BM65" s="8"/>
      <c r="BN65" s="8"/>
      <c r="BO65" s="8"/>
      <c r="BP65" s="8"/>
      <c r="BQ65" s="8"/>
      <c r="BR65" s="8"/>
      <c r="BS65" s="8"/>
      <c r="BT65" s="9"/>
      <c r="BU65" s="9"/>
      <c r="BW65" s="8"/>
      <c r="BX65" s="8"/>
      <c r="BY65" s="8"/>
      <c r="BZ65" s="8"/>
      <c r="CA65" s="8"/>
      <c r="CB65" s="8"/>
      <c r="CC65" s="8"/>
      <c r="CD65" s="8"/>
      <c r="CE65" s="8"/>
      <c r="CH65" s="8"/>
      <c r="CI65" s="8"/>
      <c r="CJ65" s="8"/>
      <c r="CK65" s="8"/>
      <c r="CL65" s="8"/>
      <c r="CM65" s="8"/>
      <c r="CN65" s="8"/>
      <c r="CO65" s="8"/>
      <c r="CP65" s="8"/>
      <c r="CS65" s="8"/>
      <c r="CT65" s="8"/>
      <c r="CU65" s="8"/>
      <c r="CV65" s="8"/>
      <c r="CW65" s="8"/>
      <c r="CX65" s="8"/>
      <c r="CY65" s="8"/>
      <c r="CZ65" s="8"/>
      <c r="DA65" s="8"/>
      <c r="DB65" s="8"/>
      <c r="DC65" s="8"/>
      <c r="DT65" s="8">
        <v>0.25</v>
      </c>
    </row>
    <row r="66" spans="1:124" ht="18" customHeight="1" x14ac:dyDescent="0.3">
      <c r="A66" s="11">
        <f t="shared" si="21"/>
        <v>2015</v>
      </c>
      <c r="B66" s="8"/>
      <c r="C66" s="8"/>
      <c r="D66" s="8"/>
      <c r="E66" s="8"/>
      <c r="F66" s="8"/>
      <c r="G66" s="8"/>
      <c r="H66" s="8"/>
      <c r="I66" s="8"/>
      <c r="J66" s="8"/>
      <c r="K66" s="8"/>
      <c r="O66" s="8"/>
      <c r="P66" s="8"/>
      <c r="Q66" s="8"/>
      <c r="R66" s="8"/>
      <c r="S66" s="8"/>
      <c r="T66" s="8"/>
      <c r="U66" s="8"/>
      <c r="V66" s="8"/>
      <c r="W66" s="8"/>
      <c r="X66" s="15"/>
      <c r="AA66" s="8"/>
      <c r="AB66" s="8"/>
      <c r="AC66" s="8"/>
      <c r="AD66" s="8"/>
      <c r="AE66" s="8"/>
      <c r="AF66" s="8"/>
      <c r="AG66" s="8"/>
      <c r="AH66" s="8"/>
      <c r="AI66" s="8"/>
      <c r="AJ66" s="8"/>
      <c r="AQ66" s="35"/>
      <c r="AR66" s="35"/>
      <c r="AS66" s="35"/>
      <c r="AW66" s="8"/>
      <c r="AX66" s="8"/>
      <c r="AY66" s="8"/>
      <c r="AZ66" s="8"/>
      <c r="BA66" s="8"/>
      <c r="BB66" s="8"/>
      <c r="BC66" s="8"/>
      <c r="BD66" s="8"/>
      <c r="BE66" s="8"/>
      <c r="BF66" s="8"/>
      <c r="BG66" s="9"/>
      <c r="BH66" s="9"/>
      <c r="BJ66" s="8"/>
      <c r="BK66" s="8"/>
      <c r="BL66" s="8"/>
      <c r="BM66" s="8"/>
      <c r="BN66" s="8"/>
      <c r="BO66" s="8"/>
      <c r="BP66" s="8"/>
      <c r="BQ66" s="8"/>
      <c r="BR66" s="8"/>
      <c r="BS66" s="8"/>
      <c r="BT66" s="9"/>
      <c r="BU66" s="9"/>
      <c r="BW66" s="8"/>
      <c r="BX66" s="8"/>
      <c r="BY66" s="8"/>
      <c r="BZ66" s="8"/>
      <c r="CA66" s="8"/>
      <c r="CB66" s="8"/>
      <c r="CC66" s="8"/>
      <c r="CD66" s="8"/>
      <c r="CE66" s="8"/>
      <c r="CH66" s="8"/>
      <c r="CI66" s="8"/>
      <c r="CJ66" s="8"/>
      <c r="CK66" s="8"/>
      <c r="CL66" s="8"/>
      <c r="CM66" s="8"/>
      <c r="CN66" s="8"/>
      <c r="CO66" s="8"/>
      <c r="CP66" s="8"/>
      <c r="CS66" s="8"/>
      <c r="CT66" s="8"/>
      <c r="CU66" s="8"/>
      <c r="CV66" s="8"/>
      <c r="CW66" s="8"/>
      <c r="CX66" s="8"/>
      <c r="CY66" s="8"/>
      <c r="CZ66" s="8"/>
      <c r="DA66" s="8"/>
      <c r="DT66" s="8">
        <v>0.25</v>
      </c>
    </row>
    <row r="67" spans="1:124" ht="18" customHeight="1" x14ac:dyDescent="0.3">
      <c r="A67" s="11">
        <f t="shared" si="21"/>
        <v>2016</v>
      </c>
      <c r="B67" s="8"/>
      <c r="C67" s="8"/>
      <c r="D67" s="8"/>
      <c r="E67" s="8"/>
      <c r="F67" s="8"/>
      <c r="G67" s="8"/>
      <c r="H67" s="8"/>
      <c r="I67" s="8"/>
      <c r="J67" s="8"/>
      <c r="K67" s="8"/>
      <c r="O67" s="8"/>
      <c r="P67" s="8"/>
      <c r="Q67" s="8"/>
      <c r="R67" s="8"/>
      <c r="S67" s="8"/>
      <c r="T67" s="8"/>
      <c r="U67" s="8"/>
      <c r="V67" s="8"/>
      <c r="W67" s="8"/>
      <c r="X67" s="15"/>
      <c r="AA67" s="8"/>
      <c r="AB67" s="8"/>
      <c r="AC67" s="8"/>
      <c r="AD67" s="8"/>
      <c r="AE67" s="8"/>
      <c r="AF67" s="8"/>
      <c r="AG67" s="8"/>
      <c r="AH67" s="8"/>
      <c r="AI67" s="8"/>
      <c r="AJ67" s="8"/>
      <c r="AQ67" s="35"/>
      <c r="AR67" s="35"/>
      <c r="AS67" s="35"/>
      <c r="AW67" s="8"/>
      <c r="AX67" s="8"/>
      <c r="AY67" s="8"/>
      <c r="AZ67" s="8"/>
      <c r="BA67" s="8"/>
      <c r="BB67" s="8"/>
      <c r="BC67" s="8"/>
      <c r="BD67" s="8"/>
      <c r="BE67" s="8"/>
      <c r="BF67" s="8"/>
      <c r="BG67" s="9"/>
      <c r="BH67" s="9"/>
      <c r="BJ67" s="8"/>
      <c r="BK67" s="8"/>
      <c r="BL67" s="8"/>
      <c r="BM67" s="8"/>
      <c r="BN67" s="8"/>
      <c r="BO67" s="8"/>
      <c r="BP67" s="8"/>
      <c r="BQ67" s="8"/>
      <c r="BR67" s="8"/>
      <c r="BS67" s="8"/>
      <c r="BT67" s="9"/>
      <c r="BU67" s="9"/>
      <c r="BW67" s="8"/>
      <c r="BX67" s="8"/>
      <c r="BY67" s="8"/>
      <c r="BZ67" s="8"/>
      <c r="CA67" s="8"/>
      <c r="CB67" s="8"/>
      <c r="CC67" s="8"/>
      <c r="CD67" s="8"/>
      <c r="CE67" s="8"/>
      <c r="CH67" s="8"/>
      <c r="CI67" s="8"/>
      <c r="CJ67" s="8"/>
      <c r="CK67" s="8"/>
      <c r="CL67" s="8"/>
      <c r="CM67" s="8"/>
      <c r="CN67" s="8"/>
      <c r="CO67" s="8"/>
      <c r="CP67" s="8"/>
      <c r="CS67" s="8"/>
      <c r="CT67" s="8"/>
      <c r="CU67" s="8"/>
      <c r="CV67" s="8"/>
      <c r="CW67" s="8"/>
      <c r="CX67" s="8"/>
      <c r="CY67" s="8"/>
      <c r="CZ67" s="8"/>
      <c r="DA67" s="8"/>
      <c r="DT67" s="8">
        <v>0.25</v>
      </c>
    </row>
    <row r="68" spans="1:124" ht="18" customHeight="1" x14ac:dyDescent="0.3">
      <c r="A68" s="11">
        <f t="shared" si="21"/>
        <v>2017</v>
      </c>
      <c r="B68" s="8">
        <v>2.0000000000000018E-2</v>
      </c>
      <c r="C68" s="8"/>
      <c r="D68" s="8"/>
      <c r="E68" s="8">
        <v>2.4149873675664707E-3</v>
      </c>
      <c r="F68" s="8">
        <v>3.7585012632433565E-2</v>
      </c>
      <c r="G68" s="8">
        <v>2.4214381469249608E-2</v>
      </c>
      <c r="H68" s="8">
        <v>2.2391442665241467E-2</v>
      </c>
      <c r="I68" s="8">
        <v>2.2444757436406743E-2</v>
      </c>
      <c r="J68" s="8">
        <v>5.525987522562217E-3</v>
      </c>
      <c r="K68" s="8">
        <v>2.3549269366111146E-2</v>
      </c>
      <c r="O68" s="8">
        <v>0.13500000000000001</v>
      </c>
      <c r="P68" s="8"/>
      <c r="Q68" s="8"/>
      <c r="R68" s="8">
        <v>0.11080228150173108</v>
      </c>
      <c r="S68" s="8">
        <v>0.15919771849826894</v>
      </c>
      <c r="T68" s="8">
        <v>0.15120847433930609</v>
      </c>
      <c r="U68" s="8">
        <v>0.10045761524920099</v>
      </c>
      <c r="V68" s="8">
        <v>7.9508997159865952E-2</v>
      </c>
      <c r="W68" s="8">
        <v>-4.4269754487020682E-2</v>
      </c>
      <c r="X68" s="15"/>
      <c r="AA68" s="8">
        <v>9.6388927400208879E-2</v>
      </c>
      <c r="AB68" s="8"/>
      <c r="AC68" s="8"/>
      <c r="AD68" s="8">
        <v>7.4203936323639114E-2</v>
      </c>
      <c r="AE68" s="8">
        <v>0.11857391847677864</v>
      </c>
      <c r="AF68" s="8">
        <v>8.3819137230888185E-2</v>
      </c>
      <c r="AG68" s="8">
        <v>0.12618848057381682</v>
      </c>
      <c r="AH68" s="8">
        <v>0.13524817114948071</v>
      </c>
      <c r="AI68" s="8">
        <v>3.7441014990171939E-2</v>
      </c>
      <c r="AJ68" s="8">
        <v>0.11894589745292157</v>
      </c>
      <c r="AL68" s="19">
        <v>0.11821648413046623</v>
      </c>
      <c r="AO68" s="8">
        <v>9.1320567423806204E-2</v>
      </c>
      <c r="AP68" s="8">
        <v>0.14511240083712626</v>
      </c>
      <c r="AQ68" s="17">
        <v>8.5737346546327101E-2</v>
      </c>
      <c r="AR68" s="17">
        <v>0.14667618271476765</v>
      </c>
      <c r="AS68" s="8">
        <v>0.14447038767614431</v>
      </c>
      <c r="AT68" s="8">
        <f t="shared" ref="AT68" si="54">AS68+(AO68-AL68)</f>
        <v>0.11757447096948428</v>
      </c>
      <c r="AU68" s="8">
        <f t="shared" ref="AU68" si="55">AS68+(AP68-AL68)</f>
        <v>0.17136630438280434</v>
      </c>
      <c r="AW68" s="8">
        <v>3.3333333333333437E-2</v>
      </c>
      <c r="AX68" s="8"/>
      <c r="AY68" s="8"/>
      <c r="AZ68" s="8">
        <v>7.9985215343902211E-3</v>
      </c>
      <c r="BA68" s="8">
        <v>5.8668145132276653E-2</v>
      </c>
      <c r="BB68" s="8">
        <v>3.1822786567224585E-2</v>
      </c>
      <c r="BC68" s="8">
        <v>-1.3999465097281671E-2</v>
      </c>
      <c r="BD68" s="8">
        <v>-3.8433120665834972E-3</v>
      </c>
      <c r="BE68" s="8">
        <v>-2.802667385160805E-2</v>
      </c>
      <c r="BF68" s="8"/>
      <c r="BG68" s="8">
        <f t="shared" ref="BG68" si="56">BC68+(AZ68-AW68)</f>
        <v>-3.9334276896224887E-2</v>
      </c>
      <c r="BH68" s="8">
        <f t="shared" ref="BH68" si="57">BC68+(BA68-AW68)</f>
        <v>1.1335346701661544E-2</v>
      </c>
      <c r="BJ68" s="8">
        <v>-7.1214319599999243E-2</v>
      </c>
      <c r="BK68" s="8"/>
      <c r="BL68" s="8"/>
      <c r="BM68" s="8">
        <v>-9.4018119502376013E-2</v>
      </c>
      <c r="BN68" s="8">
        <v>-4.8410519697622473E-2</v>
      </c>
      <c r="BO68" s="8">
        <v>-6.4085258200011708E-2</v>
      </c>
      <c r="BP68" s="8">
        <v>-8.6804275041445347E-2</v>
      </c>
      <c r="BQ68" s="8">
        <v>-7.4778956489629914E-2</v>
      </c>
      <c r="BR68" s="8">
        <v>-5.0314986821977853E-2</v>
      </c>
      <c r="BS68" s="8">
        <v>3.3709127596165123E-3</v>
      </c>
      <c r="BT68" s="88">
        <f t="shared" ref="BT68" si="58">BP68+(BM68-BJ68)</f>
        <v>-0.10960807494382212</v>
      </c>
      <c r="BU68" s="88">
        <f t="shared" ref="BU68" si="59">BP68+(BN68-BJ68)</f>
        <v>-6.4000475139068577E-2</v>
      </c>
      <c r="BW68" s="8"/>
      <c r="BX68" s="8"/>
      <c r="BY68" s="8"/>
      <c r="BZ68" s="8"/>
      <c r="CA68" s="8"/>
      <c r="CB68" s="8"/>
      <c r="CC68" s="8"/>
      <c r="CD68" s="8"/>
      <c r="CE68" s="8"/>
      <c r="CF68" s="8"/>
      <c r="CH68" s="8"/>
      <c r="CI68" s="8"/>
      <c r="CJ68" s="8"/>
      <c r="CK68" s="8"/>
      <c r="CL68" s="8"/>
      <c r="CM68" s="8"/>
      <c r="CN68" s="8"/>
      <c r="CO68" s="8"/>
      <c r="CP68" s="8"/>
      <c r="CQ68" s="8"/>
      <c r="CS68" s="8"/>
      <c r="CT68" s="8"/>
      <c r="CU68" s="8"/>
      <c r="CV68" s="8"/>
      <c r="CW68" s="8"/>
      <c r="CX68" s="8"/>
      <c r="CY68" s="8"/>
      <c r="CZ68" s="8"/>
      <c r="DA68" s="8"/>
      <c r="DB68" s="8"/>
      <c r="DC68" s="8"/>
      <c r="DG68" s="10">
        <v>0.55800000000000005</v>
      </c>
      <c r="DH68" s="10">
        <v>0.44199999999999995</v>
      </c>
      <c r="DN68" s="8">
        <v>0.51700000000000002</v>
      </c>
      <c r="DO68" s="8">
        <v>0.48199999999999998</v>
      </c>
      <c r="DP68" s="8">
        <v>0.214</v>
      </c>
      <c r="DQ68" s="8">
        <v>0.22600000000000001</v>
      </c>
      <c r="DR68" s="8">
        <v>0.25600000000000001</v>
      </c>
      <c r="DS68" s="8">
        <v>0.30299999999999999</v>
      </c>
      <c r="DT68" s="8">
        <v>0.25</v>
      </c>
    </row>
    <row r="69" spans="1:124" ht="18" customHeight="1" x14ac:dyDescent="0.3">
      <c r="A69" s="11">
        <f t="shared" si="21"/>
        <v>2018</v>
      </c>
      <c r="B69" s="8"/>
      <c r="C69" s="8"/>
      <c r="D69" s="8"/>
      <c r="E69" s="8"/>
      <c r="F69" s="8"/>
      <c r="G69" s="8"/>
      <c r="H69" s="8"/>
      <c r="I69" s="8"/>
      <c r="J69" s="8"/>
      <c r="K69" s="8"/>
      <c r="O69" s="8"/>
      <c r="P69" s="8"/>
      <c r="Q69" s="8"/>
      <c r="R69" s="8"/>
      <c r="S69" s="8"/>
      <c r="T69" s="8"/>
      <c r="U69" s="8"/>
      <c r="V69" s="8"/>
      <c r="W69" s="8"/>
      <c r="X69" s="15"/>
      <c r="AA69" s="8"/>
      <c r="AB69" s="8"/>
      <c r="AC69" s="8"/>
      <c r="AD69" s="8"/>
      <c r="AE69" s="8"/>
      <c r="AF69" s="8"/>
      <c r="AG69" s="8"/>
      <c r="AH69" s="8"/>
      <c r="AI69" s="8"/>
      <c r="AJ69" s="8"/>
      <c r="AW69" s="8"/>
      <c r="AX69" s="8"/>
      <c r="AY69" s="8"/>
      <c r="AZ69" s="8"/>
      <c r="BA69" s="8"/>
      <c r="BB69" s="8"/>
      <c r="BC69" s="8"/>
      <c r="BD69" s="8"/>
      <c r="BE69" s="8"/>
      <c r="BF69" s="8"/>
      <c r="BG69" s="9"/>
      <c r="BH69" s="9"/>
      <c r="BJ69" s="8"/>
      <c r="BK69" s="8"/>
      <c r="BL69" s="8"/>
      <c r="BM69" s="8"/>
      <c r="BN69" s="8"/>
      <c r="BO69" s="8"/>
      <c r="BP69" s="8"/>
      <c r="BQ69" s="8"/>
      <c r="BR69" s="8"/>
      <c r="BS69" s="8"/>
      <c r="BT69" s="9"/>
      <c r="BU69" s="9"/>
      <c r="BW69" s="8"/>
      <c r="BX69" s="8"/>
      <c r="BY69" s="8"/>
      <c r="BZ69" s="8"/>
      <c r="CA69" s="8"/>
      <c r="CB69" s="8"/>
      <c r="CC69" s="8"/>
      <c r="CD69" s="8"/>
      <c r="CE69" s="8"/>
      <c r="CF69" s="8"/>
      <c r="CH69" s="8"/>
      <c r="CI69" s="8"/>
      <c r="CJ69" s="8"/>
      <c r="CK69" s="8"/>
      <c r="CL69" s="8"/>
      <c r="CM69" s="8"/>
      <c r="CN69" s="8"/>
      <c r="CO69" s="8"/>
      <c r="CP69" s="8"/>
      <c r="CQ69" s="8"/>
      <c r="CS69" s="8"/>
      <c r="CT69" s="8"/>
      <c r="CU69" s="8"/>
      <c r="CV69" s="8"/>
      <c r="CW69" s="8"/>
      <c r="CX69" s="8"/>
      <c r="CY69" s="8"/>
      <c r="CZ69" s="8"/>
      <c r="DA69" s="8"/>
      <c r="DB69" s="8"/>
      <c r="DC69" s="8"/>
      <c r="DT69" s="8">
        <v>0.25</v>
      </c>
    </row>
    <row r="70" spans="1:124" ht="18" customHeight="1" x14ac:dyDescent="0.3">
      <c r="A70" s="11">
        <f t="shared" si="21"/>
        <v>2019</v>
      </c>
      <c r="B70" s="8"/>
      <c r="C70" s="8"/>
      <c r="D70" s="8"/>
      <c r="E70" s="8"/>
      <c r="F70" s="8"/>
      <c r="G70" s="8"/>
      <c r="H70" s="8"/>
      <c r="I70" s="8"/>
      <c r="J70" s="8"/>
      <c r="K70" s="8"/>
      <c r="O70" s="8"/>
      <c r="P70" s="8"/>
      <c r="Q70" s="8"/>
      <c r="R70" s="8"/>
      <c r="S70" s="8"/>
      <c r="T70" s="8"/>
      <c r="U70" s="8"/>
      <c r="V70" s="8"/>
      <c r="W70" s="8"/>
      <c r="X70" s="15"/>
      <c r="AA70" s="8"/>
      <c r="AB70" s="8"/>
      <c r="AC70" s="8"/>
      <c r="AD70" s="8"/>
      <c r="AE70" s="8"/>
      <c r="AF70" s="8"/>
      <c r="AG70" s="8"/>
      <c r="AH70" s="8"/>
      <c r="AI70" s="8"/>
      <c r="AJ70" s="8"/>
      <c r="AW70" s="8"/>
      <c r="AX70" s="8"/>
      <c r="AY70" s="8"/>
      <c r="AZ70" s="8"/>
      <c r="BA70" s="8"/>
      <c r="BB70" s="8"/>
      <c r="BC70" s="8"/>
      <c r="BD70" s="8"/>
      <c r="BE70" s="8"/>
      <c r="BF70" s="8"/>
      <c r="BG70" s="9"/>
      <c r="BH70" s="9"/>
      <c r="BJ70" s="8"/>
      <c r="BK70" s="8"/>
      <c r="BL70" s="8"/>
      <c r="BM70" s="8"/>
      <c r="BN70" s="8"/>
      <c r="BO70" s="8"/>
      <c r="BP70" s="8"/>
      <c r="BQ70" s="8"/>
      <c r="BR70" s="8"/>
      <c r="BS70" s="8"/>
      <c r="BT70" s="9"/>
      <c r="BU70" s="9"/>
      <c r="BW70" s="8"/>
      <c r="BX70" s="8"/>
      <c r="BY70" s="8"/>
      <c r="BZ70" s="8"/>
      <c r="CA70" s="8"/>
      <c r="CB70" s="8"/>
      <c r="CC70" s="8"/>
      <c r="CD70" s="8"/>
      <c r="CE70" s="8"/>
      <c r="CF70" s="8"/>
      <c r="CH70" s="8"/>
      <c r="CI70" s="8"/>
      <c r="CJ70" s="8"/>
      <c r="CK70" s="8"/>
      <c r="CL70" s="8"/>
      <c r="CM70" s="8"/>
      <c r="CN70" s="8"/>
      <c r="CO70" s="8"/>
      <c r="CP70" s="8"/>
      <c r="CQ70" s="8"/>
      <c r="CS70" s="8"/>
      <c r="CT70" s="8"/>
      <c r="CU70" s="8"/>
      <c r="CV70" s="8"/>
      <c r="CW70" s="8"/>
      <c r="CX70" s="8"/>
      <c r="CY70" s="8"/>
      <c r="CZ70" s="8"/>
      <c r="DA70" s="8"/>
      <c r="DB70" s="8"/>
      <c r="DC70" s="8"/>
      <c r="DT70" s="8">
        <v>0.25</v>
      </c>
    </row>
    <row r="71" spans="1:124" ht="18" customHeight="1" x14ac:dyDescent="0.3">
      <c r="A71" s="11">
        <f t="shared" si="21"/>
        <v>2020</v>
      </c>
      <c r="B71" s="8"/>
      <c r="C71" s="8"/>
      <c r="D71" s="8"/>
      <c r="E71" s="8"/>
      <c r="F71" s="8"/>
      <c r="G71" s="8"/>
      <c r="H71" s="8"/>
      <c r="I71" s="8"/>
      <c r="J71" s="8"/>
      <c r="K71" s="8"/>
      <c r="O71" s="8"/>
      <c r="P71" s="8"/>
      <c r="Q71" s="8"/>
      <c r="R71" s="8"/>
      <c r="S71" s="8"/>
      <c r="T71" s="8"/>
      <c r="U71" s="8"/>
      <c r="V71" s="8"/>
      <c r="W71" s="8"/>
      <c r="X71" s="15"/>
      <c r="AA71" s="8"/>
      <c r="AB71" s="8"/>
      <c r="AC71" s="8"/>
      <c r="AD71" s="8"/>
      <c r="AE71" s="8"/>
      <c r="AF71" s="8"/>
      <c r="AG71" s="8"/>
      <c r="AH71" s="8"/>
      <c r="AI71" s="8"/>
      <c r="AJ71" s="8"/>
      <c r="AW71" s="8"/>
      <c r="AX71" s="8"/>
      <c r="AY71" s="8"/>
      <c r="AZ71" s="8"/>
      <c r="BA71" s="8"/>
      <c r="BB71" s="8"/>
      <c r="BC71" s="8"/>
      <c r="BD71" s="8"/>
      <c r="BE71" s="8"/>
      <c r="BF71" s="8"/>
      <c r="BG71" s="9"/>
      <c r="BH71" s="9"/>
      <c r="BJ71" s="8"/>
      <c r="BK71" s="8"/>
      <c r="BL71" s="8"/>
      <c r="BM71" s="8"/>
      <c r="BN71" s="8"/>
      <c r="BO71" s="8"/>
      <c r="BP71" s="8"/>
      <c r="BQ71" s="8"/>
      <c r="BR71" s="8"/>
      <c r="BS71" s="8"/>
      <c r="BT71" s="9"/>
      <c r="BU71" s="9"/>
      <c r="BW71" s="8"/>
      <c r="BX71" s="8"/>
      <c r="BY71" s="8"/>
      <c r="BZ71" s="8"/>
      <c r="CA71" s="8"/>
      <c r="CB71" s="8"/>
      <c r="CC71" s="8"/>
      <c r="CD71" s="8"/>
      <c r="CE71" s="8"/>
      <c r="CF71" s="8"/>
      <c r="CH71" s="8"/>
      <c r="CI71" s="8"/>
      <c r="CJ71" s="8"/>
      <c r="CK71" s="8"/>
      <c r="CL71" s="8"/>
      <c r="CM71" s="8"/>
      <c r="CN71" s="8"/>
      <c r="CO71" s="8"/>
      <c r="CP71" s="8"/>
      <c r="CQ71" s="8"/>
      <c r="CS71" s="8"/>
      <c r="CT71" s="8"/>
      <c r="CU71" s="8"/>
      <c r="CV71" s="8"/>
      <c r="CW71" s="8"/>
      <c r="CX71" s="8"/>
      <c r="CY71" s="8"/>
      <c r="CZ71" s="8"/>
      <c r="DA71" s="8"/>
      <c r="DB71" s="8"/>
      <c r="DC71" s="8"/>
      <c r="DT71" s="8">
        <v>0.25</v>
      </c>
    </row>
    <row r="72" spans="1:124" ht="15" thickBot="1" x14ac:dyDescent="0.35"/>
    <row r="73" spans="1:124" ht="15" thickTop="1" x14ac:dyDescent="0.3">
      <c r="A73" s="139" t="s">
        <v>270</v>
      </c>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c r="BB73" s="140"/>
      <c r="BC73" s="140"/>
      <c r="BD73" s="140"/>
      <c r="BE73" s="140"/>
      <c r="BF73" s="140"/>
      <c r="BG73" s="140"/>
      <c r="BH73" s="140"/>
      <c r="BI73" s="141"/>
    </row>
    <row r="74" spans="1:124" x14ac:dyDescent="0.3">
      <c r="A74" s="142"/>
      <c r="B74" s="143"/>
      <c r="C74" s="143"/>
      <c r="D74" s="143"/>
      <c r="E74" s="143"/>
      <c r="F74" s="143"/>
      <c r="G74" s="143"/>
      <c r="H74" s="143"/>
      <c r="I74" s="143"/>
      <c r="J74" s="143"/>
      <c r="K74" s="143"/>
      <c r="L74" s="143"/>
      <c r="M74" s="143"/>
      <c r="N74" s="143"/>
      <c r="O74" s="143"/>
      <c r="P74" s="143"/>
      <c r="Q74" s="143"/>
      <c r="R74" s="143"/>
      <c r="S74" s="143"/>
      <c r="T74" s="143"/>
      <c r="U74" s="143"/>
      <c r="V74" s="143"/>
      <c r="W74" s="143"/>
      <c r="X74" s="143"/>
      <c r="Y74" s="143"/>
      <c r="Z74" s="143"/>
      <c r="AA74" s="143"/>
      <c r="AB74" s="143"/>
      <c r="AC74" s="143"/>
      <c r="AD74" s="143"/>
      <c r="AE74" s="143"/>
      <c r="AF74" s="143"/>
      <c r="AG74" s="143"/>
      <c r="AH74" s="143"/>
      <c r="AI74" s="143"/>
      <c r="AJ74" s="143"/>
      <c r="AK74" s="143"/>
      <c r="AL74" s="143"/>
      <c r="AM74" s="143"/>
      <c r="AN74" s="143"/>
      <c r="AO74" s="143"/>
      <c r="AP74" s="143"/>
      <c r="AQ74" s="143"/>
      <c r="AR74" s="143"/>
      <c r="AS74" s="143"/>
      <c r="AT74" s="143"/>
      <c r="AU74" s="143"/>
      <c r="AV74" s="143"/>
      <c r="AW74" s="143"/>
      <c r="AX74" s="143"/>
      <c r="AY74" s="143"/>
      <c r="AZ74" s="143"/>
      <c r="BA74" s="143"/>
      <c r="BB74" s="143"/>
      <c r="BC74" s="143"/>
      <c r="BD74" s="143"/>
      <c r="BE74" s="143"/>
      <c r="BF74" s="143"/>
      <c r="BG74" s="143"/>
      <c r="BH74" s="143"/>
      <c r="BI74" s="144"/>
    </row>
    <row r="75" spans="1:124" x14ac:dyDescent="0.3">
      <c r="A75" s="145" t="s">
        <v>269</v>
      </c>
      <c r="B75" s="146"/>
      <c r="C75" s="146"/>
      <c r="D75" s="146"/>
      <c r="E75" s="146"/>
      <c r="F75" s="146"/>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c r="BH75" s="146"/>
      <c r="BI75" s="147"/>
    </row>
    <row r="77" spans="1:124" ht="15.6" x14ac:dyDescent="0.3">
      <c r="A77" s="2" t="s">
        <v>268</v>
      </c>
    </row>
    <row r="78" spans="1:124" ht="15.6" x14ac:dyDescent="0.3">
      <c r="A78" s="2"/>
    </row>
  </sheetData>
  <mergeCells count="12">
    <mergeCell ref="BJ4:BV4"/>
    <mergeCell ref="BW4:CG4"/>
    <mergeCell ref="CH4:CR4"/>
    <mergeCell ref="CS4:DC4"/>
    <mergeCell ref="B4:N4"/>
    <mergeCell ref="AA4:AK4"/>
    <mergeCell ref="A73:BI74"/>
    <mergeCell ref="A75:BI75"/>
    <mergeCell ref="A2:AK2"/>
    <mergeCell ref="A4:A5"/>
    <mergeCell ref="O4:Z4"/>
    <mergeCell ref="AW4:BI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workbookViewId="0">
      <pane xSplit="1" ySplit="4" topLeftCell="B5" activePane="bottomRight" state="frozen"/>
      <selection pane="topRight"/>
      <selection pane="bottomLeft"/>
      <selection pane="bottomRight"/>
    </sheetView>
  </sheetViews>
  <sheetFormatPr baseColWidth="10" defaultRowHeight="14.4" x14ac:dyDescent="0.3"/>
  <cols>
    <col min="1" max="1" width="18.33203125" customWidth="1"/>
    <col min="2" max="3" width="15.77734375" customWidth="1"/>
  </cols>
  <sheetData>
    <row r="1" spans="1:16" ht="18" customHeight="1" x14ac:dyDescent="0.3">
      <c r="A1" s="87" t="s">
        <v>365</v>
      </c>
      <c r="B1" s="3"/>
      <c r="C1" s="3"/>
    </row>
    <row r="2" spans="1:16" ht="18" customHeight="1" x14ac:dyDescent="0.3">
      <c r="A2" s="87"/>
      <c r="B2" s="3"/>
      <c r="C2" s="3"/>
    </row>
    <row r="3" spans="1:16" ht="18" customHeight="1" thickBot="1" x14ac:dyDescent="0.35">
      <c r="A3" s="2" t="s">
        <v>351</v>
      </c>
      <c r="B3" s="3"/>
      <c r="C3" s="3"/>
    </row>
    <row r="4" spans="1:16" ht="73.95" customHeight="1" thickTop="1" thickBot="1" x14ac:dyDescent="0.35">
      <c r="A4" s="86" t="s">
        <v>350</v>
      </c>
      <c r="B4" s="34" t="s">
        <v>349</v>
      </c>
      <c r="C4" s="34" t="s">
        <v>348</v>
      </c>
      <c r="D4" s="34" t="s">
        <v>347</v>
      </c>
      <c r="E4" s="34" t="s">
        <v>345</v>
      </c>
      <c r="F4" s="34" t="s">
        <v>344</v>
      </c>
      <c r="G4" s="34" t="s">
        <v>343</v>
      </c>
      <c r="H4" s="34" t="s">
        <v>342</v>
      </c>
      <c r="I4" s="34" t="s">
        <v>341</v>
      </c>
      <c r="J4" s="34" t="s">
        <v>340</v>
      </c>
      <c r="K4" s="34" t="s">
        <v>339</v>
      </c>
      <c r="L4" s="34" t="s">
        <v>338</v>
      </c>
      <c r="M4" s="34" t="s">
        <v>336</v>
      </c>
      <c r="N4" s="34" t="s">
        <v>335</v>
      </c>
      <c r="O4" s="34" t="s">
        <v>334</v>
      </c>
      <c r="P4" s="34" t="s">
        <v>332</v>
      </c>
    </row>
    <row r="5" spans="1:16" ht="18" customHeight="1" thickTop="1" thickBot="1" x14ac:dyDescent="0.35">
      <c r="A5" s="85"/>
      <c r="B5" s="58">
        <v>0.42825266718864441</v>
      </c>
      <c r="C5" s="58">
        <v>0.43664166331291199</v>
      </c>
      <c r="D5" s="58">
        <v>0.43688341975212097</v>
      </c>
      <c r="E5" s="58">
        <v>0.50999999046325684</v>
      </c>
      <c r="F5" s="58">
        <v>0.49199998378753662</v>
      </c>
      <c r="G5" s="58">
        <v>0.47400000691413879</v>
      </c>
      <c r="H5" s="58">
        <v>0.54000002145767212</v>
      </c>
      <c r="I5" s="58">
        <v>0.47200000286102295</v>
      </c>
      <c r="J5" s="58">
        <v>0.47257512807846069</v>
      </c>
      <c r="K5" s="58">
        <v>0.42704889178276062</v>
      </c>
      <c r="L5" s="58">
        <v>0.50995165109634399</v>
      </c>
      <c r="M5" s="58">
        <v>0.44583088159561157</v>
      </c>
      <c r="N5" s="58">
        <v>0.46935823559761047</v>
      </c>
      <c r="O5" s="58">
        <v>0.45296782255172729</v>
      </c>
      <c r="P5" s="58">
        <v>0.51478174328804016</v>
      </c>
    </row>
    <row r="6" spans="1:16" ht="18" customHeight="1" thickTop="1" x14ac:dyDescent="0.3">
      <c r="A6" s="85" t="s">
        <v>331</v>
      </c>
      <c r="B6" s="58">
        <v>0.38275879621505737</v>
      </c>
      <c r="C6" s="58">
        <v>0.38158389925956726</v>
      </c>
      <c r="D6" s="58">
        <v>0.39343056082725525</v>
      </c>
      <c r="E6" s="58">
        <v>0.45861884951591492</v>
      </c>
      <c r="F6" s="58">
        <v>0.42556750774383545</v>
      </c>
      <c r="G6" s="58">
        <v>0.4336378276348114</v>
      </c>
      <c r="H6" s="58">
        <v>0.56478112936019897</v>
      </c>
      <c r="I6" s="58">
        <v>0.44207030534744263</v>
      </c>
      <c r="J6" s="58">
        <v>0.4481469988822937</v>
      </c>
      <c r="K6" s="58">
        <v>0.40392968058586121</v>
      </c>
      <c r="L6" s="58">
        <v>0.4451594352722168</v>
      </c>
      <c r="M6" s="58">
        <v>0.39401489496231079</v>
      </c>
      <c r="N6" s="58">
        <v>0.46527373790740967</v>
      </c>
      <c r="O6" s="58">
        <v>0.44044283032417297</v>
      </c>
      <c r="P6" s="58">
        <v>0.58815985918045044</v>
      </c>
    </row>
    <row r="7" spans="1:16" ht="18" customHeight="1" x14ac:dyDescent="0.3">
      <c r="A7" s="72" t="s">
        <v>330</v>
      </c>
      <c r="B7" s="12">
        <v>0.4386131763458252</v>
      </c>
      <c r="C7" s="12">
        <v>0.47305390238761902</v>
      </c>
      <c r="D7" s="12">
        <v>0.45820608735084534</v>
      </c>
      <c r="E7" s="12">
        <v>0.46973526477813721</v>
      </c>
      <c r="F7" s="12">
        <v>0.45413228869438171</v>
      </c>
      <c r="G7" s="12">
        <v>0.44837531447410583</v>
      </c>
      <c r="H7" s="12">
        <v>0.58210295438766479</v>
      </c>
      <c r="I7" s="12">
        <v>0.49127432703971863</v>
      </c>
      <c r="J7" s="12">
        <v>0.49347299337387085</v>
      </c>
      <c r="K7" s="12">
        <v>0.43378156423568726</v>
      </c>
      <c r="L7" s="12">
        <v>0.46926411986351013</v>
      </c>
      <c r="M7" s="12">
        <v>0.3972114622592926</v>
      </c>
      <c r="N7" s="12">
        <v>0.46651044487953186</v>
      </c>
      <c r="O7" s="12">
        <v>0.42611643671989441</v>
      </c>
      <c r="P7" s="12">
        <v>0.56345942616462708</v>
      </c>
    </row>
    <row r="8" spans="1:16" ht="18" customHeight="1" x14ac:dyDescent="0.3">
      <c r="A8" s="72" t="s">
        <v>329</v>
      </c>
      <c r="B8" s="12">
        <v>0.47816941142082214</v>
      </c>
      <c r="C8" s="12">
        <v>0.49969068169593811</v>
      </c>
      <c r="D8" s="12">
        <v>0.48587989807128906</v>
      </c>
      <c r="E8" s="12">
        <v>0.53003239631652832</v>
      </c>
      <c r="F8" s="12">
        <v>0.52128338813781738</v>
      </c>
      <c r="G8" s="12">
        <v>0.4998537003993988</v>
      </c>
      <c r="H8" s="12">
        <v>0.61112052202224731</v>
      </c>
      <c r="I8" s="12">
        <v>0.54717987775802612</v>
      </c>
      <c r="J8" s="12">
        <v>0.50911694765090942</v>
      </c>
      <c r="K8" s="12">
        <v>0.42102906107902527</v>
      </c>
      <c r="L8" s="12">
        <v>0.48639509081840515</v>
      </c>
      <c r="M8" s="12">
        <v>0.46455714106559753</v>
      </c>
      <c r="N8" s="12">
        <v>0.46688112616539001</v>
      </c>
      <c r="O8" s="12">
        <v>0.42211389541625977</v>
      </c>
      <c r="P8" s="12">
        <v>0.53955003619194031</v>
      </c>
    </row>
    <row r="9" spans="1:16" ht="18" customHeight="1" x14ac:dyDescent="0.3">
      <c r="A9" s="72" t="s">
        <v>328</v>
      </c>
      <c r="B9" s="12">
        <v>0.49366763234138489</v>
      </c>
      <c r="C9" s="12">
        <v>0.49639788269996643</v>
      </c>
      <c r="D9" s="12">
        <v>0.48627051711082458</v>
      </c>
      <c r="E9" s="12">
        <v>0.56151366233825684</v>
      </c>
      <c r="F9" s="12">
        <v>0.5559958815574646</v>
      </c>
      <c r="G9" s="12">
        <v>0.53900384902954102</v>
      </c>
      <c r="H9" s="12">
        <v>0.61880272626876831</v>
      </c>
      <c r="I9" s="12">
        <v>0.56155037879943848</v>
      </c>
      <c r="J9" s="12">
        <v>0.50161981582641602</v>
      </c>
      <c r="K9" s="12">
        <v>0.46200954914093018</v>
      </c>
      <c r="L9" s="12">
        <v>0.46220609545707703</v>
      </c>
      <c r="M9" s="12">
        <v>0.46399995684623718</v>
      </c>
      <c r="N9" s="12">
        <v>0.48055779933929443</v>
      </c>
      <c r="O9" s="12">
        <v>0.42096918821334839</v>
      </c>
      <c r="P9" s="12">
        <v>0.51762865483760834</v>
      </c>
    </row>
    <row r="10" spans="1:16" ht="18" customHeight="1" x14ac:dyDescent="0.3">
      <c r="A10" s="72" t="s">
        <v>327</v>
      </c>
      <c r="B10" s="12">
        <v>0.5098799467086792</v>
      </c>
      <c r="C10" s="12">
        <v>0.49323740601539612</v>
      </c>
      <c r="D10" s="12">
        <v>0.50060862302780151</v>
      </c>
      <c r="E10" s="12">
        <v>0.5790589451789856</v>
      </c>
      <c r="F10" s="12">
        <v>0.56872862577438354</v>
      </c>
      <c r="G10" s="12">
        <v>0.56145787239074707</v>
      </c>
      <c r="H10" s="12">
        <v>0.58696335554122925</v>
      </c>
      <c r="I10" s="12">
        <v>0.53416132926940918</v>
      </c>
      <c r="J10" s="12">
        <v>0.50090599060058594</v>
      </c>
      <c r="K10" s="12">
        <v>0.46529698371887207</v>
      </c>
      <c r="L10" s="12">
        <v>0.46085116267204285</v>
      </c>
      <c r="M10" s="12">
        <v>0.4566347599029541</v>
      </c>
      <c r="N10" s="12">
        <v>0.48337921500205994</v>
      </c>
      <c r="O10" s="12">
        <v>0.42071905732154846</v>
      </c>
      <c r="P10" s="12">
        <v>0.52243998646736145</v>
      </c>
    </row>
    <row r="11" spans="1:16" ht="18" customHeight="1" x14ac:dyDescent="0.3">
      <c r="A11" s="72" t="s">
        <v>326</v>
      </c>
      <c r="B11" s="12">
        <v>0.50305485725402832</v>
      </c>
      <c r="C11" s="12">
        <v>0.4885314404964447</v>
      </c>
      <c r="D11" s="12">
        <v>0.50060862302780151</v>
      </c>
      <c r="E11" s="12">
        <v>0.59910070896148682</v>
      </c>
      <c r="F11" s="12">
        <v>0.56856817007064819</v>
      </c>
      <c r="G11" s="12">
        <v>0.56863033771514893</v>
      </c>
      <c r="H11" s="12">
        <v>0.57167351245880127</v>
      </c>
      <c r="I11" s="12">
        <v>0.52115339040756226</v>
      </c>
      <c r="J11" s="12">
        <v>0.49736869335174561</v>
      </c>
      <c r="K11" s="12">
        <v>0.45430362224578857</v>
      </c>
      <c r="L11" s="12">
        <v>0.499643474817276</v>
      </c>
      <c r="M11" s="12">
        <v>0.4566347599029541</v>
      </c>
      <c r="N11" s="12">
        <v>0.48769623041152954</v>
      </c>
      <c r="O11" s="12">
        <v>0.42845553159713745</v>
      </c>
      <c r="P11" s="12">
        <v>0.51196663081645966</v>
      </c>
    </row>
    <row r="12" spans="1:16" ht="18" customHeight="1" x14ac:dyDescent="0.3">
      <c r="A12" s="72" t="s">
        <v>325</v>
      </c>
      <c r="B12" s="12">
        <v>0.40844637155532837</v>
      </c>
      <c r="C12" s="12">
        <v>0.42304354906082153</v>
      </c>
      <c r="D12" s="12">
        <v>0.49642890691757202</v>
      </c>
      <c r="E12" s="12">
        <v>0.59856879711151123</v>
      </c>
      <c r="F12" s="12">
        <v>0.56669831275939941</v>
      </c>
      <c r="G12" s="12">
        <v>0.55867403745651245</v>
      </c>
      <c r="H12" s="12">
        <v>0.53754907846450806</v>
      </c>
      <c r="I12" s="12">
        <v>0.48567402362823486</v>
      </c>
      <c r="J12" s="12">
        <v>0.49736869335174561</v>
      </c>
      <c r="K12" s="12">
        <v>0.45430362224578857</v>
      </c>
      <c r="L12" s="12">
        <v>0.499643474817276</v>
      </c>
      <c r="M12" s="12">
        <v>0.45680797100067139</v>
      </c>
      <c r="N12" s="12">
        <v>0.48885288834571838</v>
      </c>
      <c r="O12" s="12">
        <v>0.43039393424987793</v>
      </c>
      <c r="P12" s="12">
        <v>0.49688814580440521</v>
      </c>
    </row>
    <row r="13" spans="1:16" ht="18" customHeight="1" x14ac:dyDescent="0.3">
      <c r="A13" s="72" t="s">
        <v>324</v>
      </c>
      <c r="B13" s="12">
        <v>0.42078328132629395</v>
      </c>
      <c r="C13" s="12">
        <v>0.44007688760757446</v>
      </c>
      <c r="D13" s="12">
        <v>0.52209782600402832</v>
      </c>
      <c r="E13" s="12">
        <v>0.57872319221496582</v>
      </c>
      <c r="F13" s="12">
        <v>0.56147110462188721</v>
      </c>
      <c r="G13" s="12">
        <v>0.52537858486175537</v>
      </c>
      <c r="H13" s="12">
        <v>0.52201634645462036</v>
      </c>
      <c r="I13" s="12">
        <v>0.46975171566009521</v>
      </c>
      <c r="J13" s="12">
        <v>0.49202129244804382</v>
      </c>
      <c r="K13" s="12">
        <v>0.44262692332267761</v>
      </c>
      <c r="L13" s="12">
        <v>0.53681677579879761</v>
      </c>
      <c r="M13" s="12">
        <v>0.45689329504966736</v>
      </c>
      <c r="N13" s="12">
        <v>0.48885288834571838</v>
      </c>
      <c r="O13" s="12">
        <v>0.43039393424987793</v>
      </c>
      <c r="P13" s="12">
        <v>0.49166043102741241</v>
      </c>
    </row>
    <row r="14" spans="1:16" ht="18" customHeight="1" x14ac:dyDescent="0.3">
      <c r="A14" s="72" t="s">
        <v>323</v>
      </c>
      <c r="B14" s="12">
        <v>0.39125290513038635</v>
      </c>
      <c r="C14" s="12">
        <v>0.42501506209373474</v>
      </c>
      <c r="D14" s="12">
        <v>0.38057965040206909</v>
      </c>
      <c r="E14" s="12">
        <v>0.55489671230316162</v>
      </c>
      <c r="F14" s="12">
        <v>0.55477458238601685</v>
      </c>
      <c r="G14" s="12">
        <v>0.49636697769165039</v>
      </c>
      <c r="H14" s="12">
        <v>0.5036613941192627</v>
      </c>
      <c r="I14" s="12">
        <v>0.41705599427223206</v>
      </c>
      <c r="J14" s="12">
        <v>0.47967624664306641</v>
      </c>
      <c r="K14" s="12">
        <v>0.42813411355018616</v>
      </c>
      <c r="L14" s="12">
        <v>0.58320415019989014</v>
      </c>
      <c r="M14" s="12">
        <v>0.49425938725471497</v>
      </c>
      <c r="N14" s="12">
        <v>0.45412775874137878</v>
      </c>
      <c r="O14" s="12">
        <v>0.52457493543624878</v>
      </c>
      <c r="P14" s="12">
        <v>0.50692170858383179</v>
      </c>
    </row>
    <row r="15" spans="1:16" ht="18" customHeight="1" x14ac:dyDescent="0.3">
      <c r="A15" s="72" t="s">
        <v>322</v>
      </c>
      <c r="B15" s="12">
        <v>0.37298914790153503</v>
      </c>
      <c r="C15" s="12">
        <v>0.32474789023399353</v>
      </c>
      <c r="D15" s="12">
        <v>0.33271536231040955</v>
      </c>
      <c r="E15" s="12">
        <v>0.39542490243911743</v>
      </c>
      <c r="F15" s="12">
        <v>0.41852745413780212</v>
      </c>
      <c r="G15" s="12">
        <v>0.36471500992774963</v>
      </c>
      <c r="H15" s="12">
        <v>0.4218926727771759</v>
      </c>
      <c r="I15" s="12">
        <v>0.36730238795280457</v>
      </c>
      <c r="J15" s="12">
        <v>0.37746512889862061</v>
      </c>
      <c r="K15" s="12">
        <v>0.36233055591583252</v>
      </c>
      <c r="L15" s="12">
        <v>0.64693367481231689</v>
      </c>
      <c r="M15" s="12">
        <v>0.41920629143714905</v>
      </c>
      <c r="N15" s="12">
        <v>0.42691710591316223</v>
      </c>
      <c r="O15" s="12">
        <v>0.58549362421035767</v>
      </c>
      <c r="P15" s="12">
        <v>0.47048904001712799</v>
      </c>
    </row>
    <row r="16" spans="1:16" ht="18" customHeight="1" x14ac:dyDescent="0.3">
      <c r="A16" s="72" t="s">
        <v>321</v>
      </c>
      <c r="B16" s="12">
        <v>0.3120015561580658</v>
      </c>
      <c r="C16" s="12">
        <v>0.23497229814529419</v>
      </c>
      <c r="D16" s="12">
        <v>0.25864756107330322</v>
      </c>
      <c r="E16" s="12">
        <v>0.30936801433563232</v>
      </c>
      <c r="F16" s="12">
        <v>0.32584372162818909</v>
      </c>
      <c r="G16" s="12">
        <v>0.28828445076942444</v>
      </c>
      <c r="H16" s="12">
        <v>0.38403043150901794</v>
      </c>
      <c r="I16" s="12">
        <v>0.35431832075119019</v>
      </c>
      <c r="J16" s="12">
        <v>0.32275694608688354</v>
      </c>
      <c r="K16" s="12">
        <v>0.31859448552131653</v>
      </c>
      <c r="L16" s="12">
        <v>0.64252442121505737</v>
      </c>
      <c r="M16" s="12">
        <v>0.32784819602966309</v>
      </c>
      <c r="N16" s="12">
        <v>0.41846683621406555</v>
      </c>
      <c r="O16" s="12">
        <v>0.61247152090072632</v>
      </c>
      <c r="P16" s="12">
        <v>0.4335741251707077</v>
      </c>
    </row>
    <row r="17" spans="1:17" ht="18" customHeight="1" thickBot="1" x14ac:dyDescent="0.35">
      <c r="A17" s="72" t="s">
        <v>320</v>
      </c>
      <c r="B17" s="12">
        <v>0.2037077397108078</v>
      </c>
      <c r="C17" s="12">
        <v>0.14576326310634613</v>
      </c>
      <c r="D17" s="63">
        <v>0.26209849119186401</v>
      </c>
      <c r="E17" s="63">
        <v>0.1738840788602829</v>
      </c>
      <c r="F17" s="63">
        <v>0.21012842655181885</v>
      </c>
      <c r="G17" s="63">
        <v>0.14087177813053131</v>
      </c>
      <c r="H17" s="63">
        <v>0.32753700017929077</v>
      </c>
      <c r="I17" s="63">
        <v>0.26214650273323059</v>
      </c>
      <c r="J17" s="63">
        <v>0.27771523594856262</v>
      </c>
      <c r="K17" s="63">
        <v>0.28712233901023865</v>
      </c>
      <c r="L17" s="63">
        <v>0.67152434587478638</v>
      </c>
      <c r="M17" s="63">
        <v>0.37246569991111755</v>
      </c>
      <c r="N17" s="63">
        <v>0.35801383852958679</v>
      </c>
      <c r="O17" s="63">
        <v>0.7544446587562561</v>
      </c>
      <c r="P17" s="63">
        <v>0.36130283027887344</v>
      </c>
    </row>
    <row r="18" spans="1:17" ht="15" thickTop="1" x14ac:dyDescent="0.3"/>
    <row r="19" spans="1:17" ht="15" thickBot="1" x14ac:dyDescent="0.35"/>
    <row r="20" spans="1:17" ht="91.2" thickTop="1" thickBot="1" x14ac:dyDescent="0.35">
      <c r="A20" s="84" t="s">
        <v>346</v>
      </c>
      <c r="B20" s="34" t="s">
        <v>345</v>
      </c>
      <c r="C20" s="34" t="s">
        <v>344</v>
      </c>
      <c r="D20" s="34" t="s">
        <v>343</v>
      </c>
      <c r="E20" s="34" t="s">
        <v>342</v>
      </c>
      <c r="F20" s="34" t="s">
        <v>341</v>
      </c>
      <c r="G20" s="34" t="s">
        <v>340</v>
      </c>
      <c r="H20" s="34" t="s">
        <v>339</v>
      </c>
      <c r="I20" s="34" t="s">
        <v>338</v>
      </c>
      <c r="J20" s="34" t="s">
        <v>337</v>
      </c>
      <c r="K20" s="34" t="s">
        <v>336</v>
      </c>
      <c r="L20" s="34" t="s">
        <v>335</v>
      </c>
      <c r="M20" s="34" t="s">
        <v>334</v>
      </c>
      <c r="N20" s="34" t="s">
        <v>333</v>
      </c>
      <c r="O20" s="34" t="s">
        <v>332</v>
      </c>
    </row>
    <row r="21" spans="1:17" ht="16.2" thickTop="1" thickBot="1" x14ac:dyDescent="0.35">
      <c r="A21" s="84"/>
      <c r="B21" s="34"/>
      <c r="C21" s="34"/>
      <c r="D21" s="34"/>
      <c r="E21" s="34"/>
      <c r="F21" s="34"/>
      <c r="G21" s="34"/>
      <c r="H21" s="34"/>
      <c r="I21" s="34"/>
      <c r="J21" s="34"/>
      <c r="K21" s="34"/>
      <c r="L21" s="34"/>
      <c r="M21" s="34"/>
      <c r="N21" s="34"/>
      <c r="O21" s="34"/>
    </row>
    <row r="22" spans="1:17" ht="16.2" thickTop="1" x14ac:dyDescent="0.3">
      <c r="A22" s="83" t="s">
        <v>331</v>
      </c>
      <c r="B22" s="58">
        <v>0.68764090538024902</v>
      </c>
      <c r="C22" s="58">
        <v>0.65793770551681519</v>
      </c>
      <c r="D22" s="58">
        <v>0.68213486671447754</v>
      </c>
      <c r="E22" s="58">
        <v>0.70314192771911621</v>
      </c>
      <c r="F22" s="58">
        <v>0.61890274286270142</v>
      </c>
      <c r="G22" s="58">
        <v>0.59532397985458374</v>
      </c>
      <c r="H22" s="58">
        <v>0.5080726146697998</v>
      </c>
      <c r="I22" s="58">
        <v>0.44661995768547058</v>
      </c>
      <c r="J22" s="58">
        <v>0.4559500515460968</v>
      </c>
      <c r="K22" s="58">
        <v>0.48498079180717468</v>
      </c>
      <c r="L22" s="58">
        <v>0.57275795936584473</v>
      </c>
      <c r="M22" s="58">
        <v>0.37936303019523621</v>
      </c>
      <c r="N22" s="58">
        <v>0.4397907555103302</v>
      </c>
      <c r="O22" s="58">
        <v>0.64182978868484497</v>
      </c>
      <c r="Q22" s="80">
        <v>0.5</v>
      </c>
    </row>
    <row r="23" spans="1:17" ht="15.6" x14ac:dyDescent="0.3">
      <c r="A23" s="82" t="s">
        <v>330</v>
      </c>
      <c r="B23" s="12">
        <v>0.63277196884155273</v>
      </c>
      <c r="C23" s="12">
        <v>0.59494620561599731</v>
      </c>
      <c r="D23" s="12">
        <v>0.58945870399475098</v>
      </c>
      <c r="E23" s="12">
        <v>0.66879940032958984</v>
      </c>
      <c r="F23" s="12">
        <v>0.57601398229598999</v>
      </c>
      <c r="G23" s="12">
        <v>0.54674422740936279</v>
      </c>
      <c r="H23" s="12">
        <v>0.48911368846893311</v>
      </c>
      <c r="I23" s="12">
        <v>0.46916276216506958</v>
      </c>
      <c r="J23" s="12">
        <v>0.4559500515460968</v>
      </c>
      <c r="K23" s="12">
        <v>0.49835777282714844</v>
      </c>
      <c r="L23" s="12">
        <v>0.53125208616256714</v>
      </c>
      <c r="M23" s="12">
        <v>0.38477021455764771</v>
      </c>
      <c r="N23" s="12">
        <v>0.4397907555103302</v>
      </c>
      <c r="O23" s="12">
        <v>0.60624620318412781</v>
      </c>
      <c r="Q23" s="80">
        <v>0.5</v>
      </c>
    </row>
    <row r="24" spans="1:17" ht="15.6" x14ac:dyDescent="0.3">
      <c r="A24" s="82" t="s">
        <v>329</v>
      </c>
      <c r="B24" s="12">
        <v>0.61329764127731323</v>
      </c>
      <c r="C24" s="12">
        <v>0.57361400127410889</v>
      </c>
      <c r="D24" s="12">
        <v>0.55906426906585693</v>
      </c>
      <c r="E24" s="12">
        <v>0.65842729806900024</v>
      </c>
      <c r="F24" s="12">
        <v>0.57158535718917847</v>
      </c>
      <c r="G24" s="12">
        <v>0.54674422740936279</v>
      </c>
      <c r="H24" s="12">
        <v>0.48911368846893311</v>
      </c>
      <c r="I24" s="12">
        <v>0.46916276216506958</v>
      </c>
      <c r="J24" s="12">
        <v>0.4559435248374939</v>
      </c>
      <c r="K24" s="12">
        <v>0.50035971403121948</v>
      </c>
      <c r="L24" s="12">
        <v>0.51168501377105713</v>
      </c>
      <c r="M24" s="12">
        <v>0.38721874356269836</v>
      </c>
      <c r="N24" s="12">
        <v>0.4397907555103302</v>
      </c>
      <c r="O24" s="12">
        <v>0.56104898452758789</v>
      </c>
      <c r="Q24" s="80">
        <v>0.5</v>
      </c>
    </row>
    <row r="25" spans="1:17" ht="15.6" x14ac:dyDescent="0.3">
      <c r="A25" s="82" t="s">
        <v>328</v>
      </c>
      <c r="B25" s="12">
        <v>0.61329764127731323</v>
      </c>
      <c r="C25" s="12">
        <v>0.57361400127410889</v>
      </c>
      <c r="D25" s="12">
        <v>0.55906426906585693</v>
      </c>
      <c r="E25" s="12">
        <v>0.61735045909881592</v>
      </c>
      <c r="F25" s="12">
        <v>0.55421429872512817</v>
      </c>
      <c r="G25" s="12">
        <v>0.53023666143417358</v>
      </c>
      <c r="H25" s="12">
        <v>0.46914383769035339</v>
      </c>
      <c r="I25" s="12">
        <v>0.48700547218322754</v>
      </c>
      <c r="J25" s="12">
        <v>0.45283859968185425</v>
      </c>
      <c r="K25" s="12">
        <v>0.50035971403121948</v>
      </c>
      <c r="L25" s="12">
        <v>0.51168501377105713</v>
      </c>
      <c r="M25" s="12">
        <v>0.38721874356269836</v>
      </c>
      <c r="N25" s="12">
        <v>0.41998103260993958</v>
      </c>
      <c r="O25" s="12">
        <v>0.55022311210632324</v>
      </c>
      <c r="Q25" s="80">
        <v>0.5</v>
      </c>
    </row>
    <row r="26" spans="1:17" ht="15.6" x14ac:dyDescent="0.3">
      <c r="A26" s="82" t="s">
        <v>327</v>
      </c>
      <c r="B26" s="12">
        <v>0.54440581798553467</v>
      </c>
      <c r="C26" s="12">
        <v>0.53053885698318481</v>
      </c>
      <c r="D26" s="12">
        <v>0.51362085342407227</v>
      </c>
      <c r="E26" s="12">
        <v>0.61735045909881592</v>
      </c>
      <c r="F26" s="12">
        <v>0.55421429872512817</v>
      </c>
      <c r="G26" s="12">
        <v>0.52947652339935303</v>
      </c>
      <c r="H26" s="12">
        <v>0.46825042366981506</v>
      </c>
      <c r="I26" s="12">
        <v>0.48783773183822632</v>
      </c>
      <c r="J26" s="12">
        <v>0.45283859968185425</v>
      </c>
      <c r="K26" s="12">
        <v>0.45431441068649292</v>
      </c>
      <c r="L26" s="12">
        <v>0.50767791271209717</v>
      </c>
      <c r="M26" s="12">
        <v>0.43294171333312897</v>
      </c>
      <c r="N26" s="12">
        <v>0.40968367457389832</v>
      </c>
      <c r="O26" s="12">
        <v>0.50219167768955231</v>
      </c>
      <c r="Q26" s="80">
        <v>0.5</v>
      </c>
    </row>
    <row r="27" spans="1:17" ht="15.6" x14ac:dyDescent="0.3">
      <c r="A27" s="82" t="s">
        <v>326</v>
      </c>
      <c r="B27" s="12">
        <v>0.51535904407501221</v>
      </c>
      <c r="C27" s="12">
        <v>0.51458597183227539</v>
      </c>
      <c r="D27" s="12">
        <v>0.49777579307556152</v>
      </c>
      <c r="E27" s="12">
        <v>0.56245177984237671</v>
      </c>
      <c r="F27" s="12">
        <v>0.51505696773529053</v>
      </c>
      <c r="G27" s="12">
        <v>0.50495767593383789</v>
      </c>
      <c r="H27" s="12">
        <v>0.45806974172592163</v>
      </c>
      <c r="I27" s="12">
        <v>0.50138229131698608</v>
      </c>
      <c r="J27" s="12">
        <v>0.45283859968185425</v>
      </c>
      <c r="K27" s="12">
        <v>0.45265999436378479</v>
      </c>
      <c r="L27" s="12">
        <v>0.43252435326576233</v>
      </c>
      <c r="M27" s="12">
        <v>0.49120229482650757</v>
      </c>
      <c r="N27" s="12">
        <v>0.40968367457389832</v>
      </c>
      <c r="O27" s="12">
        <v>0.51918253302574158</v>
      </c>
      <c r="Q27" s="80">
        <v>0.5</v>
      </c>
    </row>
    <row r="28" spans="1:17" ht="15.6" x14ac:dyDescent="0.3">
      <c r="A28" s="82" t="s">
        <v>325</v>
      </c>
      <c r="B28" s="12">
        <v>0.51535904407501221</v>
      </c>
      <c r="C28" s="12">
        <v>0.51458597183227539</v>
      </c>
      <c r="D28" s="12">
        <v>0.49777579307556152</v>
      </c>
      <c r="E28" s="12">
        <v>0.51325929164886475</v>
      </c>
      <c r="F28" s="12">
        <v>0.48092341423034668</v>
      </c>
      <c r="G28" s="12">
        <v>0.46635907888412476</v>
      </c>
      <c r="H28" s="12">
        <v>0.4426882266998291</v>
      </c>
      <c r="I28" s="12">
        <v>0.52210068702697754</v>
      </c>
      <c r="J28" s="12">
        <v>0.50546222925186157</v>
      </c>
      <c r="K28" s="12">
        <v>0.45265999436378479</v>
      </c>
      <c r="L28" s="12">
        <v>0.43252435326576233</v>
      </c>
      <c r="M28" s="12">
        <v>0.49120229482650757</v>
      </c>
      <c r="N28" s="12">
        <v>0.41824686527252197</v>
      </c>
      <c r="O28" s="12">
        <v>0.52115440368652344</v>
      </c>
      <c r="Q28" s="80">
        <v>0.5</v>
      </c>
    </row>
    <row r="29" spans="1:17" ht="15.6" x14ac:dyDescent="0.3">
      <c r="A29" s="82" t="s">
        <v>324</v>
      </c>
      <c r="B29" s="12">
        <v>0.4165518581867218</v>
      </c>
      <c r="C29" s="12">
        <v>0.41347971558570862</v>
      </c>
      <c r="D29" s="12">
        <v>0.41151073575019836</v>
      </c>
      <c r="E29" s="12">
        <v>0.45319336652755737</v>
      </c>
      <c r="F29" s="12">
        <v>0.39782008528709412</v>
      </c>
      <c r="G29" s="12">
        <v>0.43991455435752869</v>
      </c>
      <c r="H29" s="12">
        <v>0.41725102066993713</v>
      </c>
      <c r="I29" s="12">
        <v>0.52852338552474976</v>
      </c>
      <c r="J29" s="12">
        <v>0.5822179913520813</v>
      </c>
      <c r="K29" s="12">
        <v>0.42192834615707397</v>
      </c>
      <c r="L29" s="12">
        <v>0.43252435326576233</v>
      </c>
      <c r="M29" s="12">
        <v>0.49120229482650757</v>
      </c>
      <c r="N29" s="12">
        <v>0.4616696834564209</v>
      </c>
      <c r="O29" s="12">
        <v>0.517987459897995</v>
      </c>
      <c r="Q29" s="80">
        <v>0.5</v>
      </c>
    </row>
    <row r="30" spans="1:17" ht="15.6" x14ac:dyDescent="0.3">
      <c r="A30" s="82" t="s">
        <v>323</v>
      </c>
      <c r="B30" s="12">
        <v>0.37280872464179993</v>
      </c>
      <c r="C30" s="12">
        <v>0.36960741877555847</v>
      </c>
      <c r="D30" s="12">
        <v>0.37572908401489258</v>
      </c>
      <c r="E30" s="12">
        <v>0.38237014412879944</v>
      </c>
      <c r="F30" s="12">
        <v>0.31909596920013428</v>
      </c>
      <c r="G30" s="12">
        <v>0.35527759790420532</v>
      </c>
      <c r="H30" s="12">
        <v>0.33576688170433044</v>
      </c>
      <c r="I30" s="12">
        <v>0.54959297180175781</v>
      </c>
      <c r="J30" s="12">
        <v>0.62637335062026978</v>
      </c>
      <c r="K30" s="12">
        <v>0.40609064698219299</v>
      </c>
      <c r="L30" s="12">
        <v>0.40837672352790833</v>
      </c>
      <c r="M30" s="12">
        <v>0.53246498107910156</v>
      </c>
      <c r="N30" s="12">
        <v>0.46381071209907532</v>
      </c>
      <c r="O30" s="12">
        <v>0.47906549274921417</v>
      </c>
      <c r="Q30" s="80">
        <v>0.5</v>
      </c>
    </row>
    <row r="31" spans="1:17" ht="15.6" x14ac:dyDescent="0.3">
      <c r="A31" s="82" t="s">
        <v>322</v>
      </c>
      <c r="B31" s="12">
        <v>0.22826048731803894</v>
      </c>
      <c r="C31" s="12">
        <v>0.27421495318412781</v>
      </c>
      <c r="D31" s="12">
        <v>0.22660449147224426</v>
      </c>
      <c r="E31" s="12">
        <v>0.32406216859817505</v>
      </c>
      <c r="F31" s="12">
        <v>0.25633978843688965</v>
      </c>
      <c r="G31" s="12">
        <v>0.29001733660697937</v>
      </c>
      <c r="H31" s="12">
        <v>0.27162903547286987</v>
      </c>
      <c r="I31" s="12">
        <v>0.60367190837860107</v>
      </c>
      <c r="J31" s="12">
        <v>0.66605991125106812</v>
      </c>
      <c r="K31" s="12">
        <v>0.31516364216804504</v>
      </c>
      <c r="L31" s="12">
        <v>0.36824426054954529</v>
      </c>
      <c r="M31" s="12">
        <v>0.585760691165924</v>
      </c>
      <c r="N31" s="12">
        <v>0.59964561462402344</v>
      </c>
      <c r="O31" s="12">
        <v>0.38374747335910797</v>
      </c>
      <c r="Q31" s="80">
        <v>0.5</v>
      </c>
    </row>
    <row r="32" spans="1:17" ht="15.6" x14ac:dyDescent="0.3">
      <c r="A32" s="82" t="s">
        <v>321</v>
      </c>
      <c r="B32" s="12">
        <v>0.20835417509078979</v>
      </c>
      <c r="C32" s="12">
        <v>0.25670835375785828</v>
      </c>
      <c r="D32" s="12">
        <v>0.21175789833068848</v>
      </c>
      <c r="E32" s="12">
        <v>0.30505117774009705</v>
      </c>
      <c r="F32" s="12">
        <v>0.22153161466121674</v>
      </c>
      <c r="G32" s="12">
        <v>0.28165307641029358</v>
      </c>
      <c r="H32" s="12">
        <v>0.27941983938217163</v>
      </c>
      <c r="I32" s="12">
        <v>0.59278351068496704</v>
      </c>
      <c r="J32" s="12">
        <v>0.66605991125106812</v>
      </c>
      <c r="K32" s="12">
        <v>0.31239005923271179</v>
      </c>
      <c r="L32" s="12">
        <v>0.33874759078025818</v>
      </c>
      <c r="M32" s="12">
        <v>0.58251635074615404</v>
      </c>
      <c r="N32" s="12">
        <v>0.60921257734298706</v>
      </c>
      <c r="O32" s="12">
        <v>0.35097575187683105</v>
      </c>
      <c r="Q32" s="80">
        <v>0.5</v>
      </c>
    </row>
    <row r="33" spans="1:17" ht="16.2" thickBot="1" x14ac:dyDescent="0.35">
      <c r="A33" s="81" t="s">
        <v>320</v>
      </c>
      <c r="B33" s="63">
        <v>0.1254783421754837</v>
      </c>
      <c r="C33" s="63">
        <v>0.21420082449913025</v>
      </c>
      <c r="D33" s="63">
        <v>0.12549009919166565</v>
      </c>
      <c r="E33" s="63">
        <v>0.27476844191551208</v>
      </c>
      <c r="F33" s="63">
        <v>0.17322561144828796</v>
      </c>
      <c r="G33" s="63">
        <v>0.27707096934318542</v>
      </c>
      <c r="H33" s="63">
        <v>0.28893643617630005</v>
      </c>
      <c r="I33" s="63">
        <v>0.53120023012161255</v>
      </c>
      <c r="J33" s="63">
        <v>0.66605991125106812</v>
      </c>
      <c r="K33" s="63">
        <v>0.34517335891723633</v>
      </c>
      <c r="L33" s="63">
        <v>0.30684566497802734</v>
      </c>
      <c r="M33" s="63">
        <v>0.57898829221725401</v>
      </c>
      <c r="N33" s="63">
        <v>0.60921257734298706</v>
      </c>
      <c r="O33" s="63">
        <v>0.31334111094474792</v>
      </c>
      <c r="Q33" s="80">
        <v>0.5</v>
      </c>
    </row>
    <row r="34" spans="1:17" ht="15" thickTop="1" x14ac:dyDescent="0.3"/>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S96"/>
  <sheetViews>
    <sheetView workbookViewId="0">
      <pane xSplit="1" ySplit="5" topLeftCell="Z6" activePane="bottomRight" state="frozen"/>
      <selection pane="topRight"/>
      <selection pane="bottomLeft"/>
      <selection pane="bottomRight" activeCell="AF5" sqref="AF5:AK5"/>
    </sheetView>
  </sheetViews>
  <sheetFormatPr baseColWidth="10" defaultRowHeight="14.4" x14ac:dyDescent="0.3"/>
  <cols>
    <col min="1" max="1" width="10.77734375" customWidth="1"/>
    <col min="2" max="2" width="12.5546875" customWidth="1"/>
    <col min="3" max="3" width="11.21875" customWidth="1"/>
    <col min="4" max="9" width="10.77734375" customWidth="1"/>
  </cols>
  <sheetData>
    <row r="1" spans="1:123" ht="18" customHeight="1" thickBot="1" x14ac:dyDescent="0.35">
      <c r="A1" s="87" t="s">
        <v>366</v>
      </c>
      <c r="B1" s="3"/>
      <c r="C1" s="3"/>
      <c r="D1" s="3"/>
      <c r="E1" s="3"/>
      <c r="F1" s="3"/>
      <c r="G1" s="3"/>
      <c r="H1" s="3"/>
      <c r="I1" s="3"/>
    </row>
    <row r="2" spans="1:123" ht="40.049999999999997" customHeight="1" thickTop="1" thickBot="1" x14ac:dyDescent="0.35">
      <c r="A2" s="127" t="s">
        <v>102</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9"/>
    </row>
    <row r="3" spans="1:123" ht="18" customHeight="1" thickTop="1" thickBot="1" x14ac:dyDescent="0.35">
      <c r="A3" s="3"/>
      <c r="B3" s="3"/>
      <c r="C3" s="3"/>
      <c r="D3" s="3"/>
      <c r="E3" s="3"/>
      <c r="F3" s="3"/>
      <c r="G3" s="3"/>
      <c r="H3" s="3"/>
      <c r="I3" s="3"/>
    </row>
    <row r="4" spans="1:123" ht="18" customHeight="1" thickTop="1" thickBot="1" x14ac:dyDescent="0.35">
      <c r="A4" s="111" t="s">
        <v>0</v>
      </c>
      <c r="B4" s="136" t="s">
        <v>101</v>
      </c>
      <c r="C4" s="136"/>
      <c r="D4" s="136"/>
      <c r="E4" s="136" t="s">
        <v>100</v>
      </c>
      <c r="F4" s="136"/>
      <c r="G4" s="121" t="s">
        <v>99</v>
      </c>
      <c r="H4" s="92"/>
      <c r="I4" s="122"/>
      <c r="J4" s="121" t="s">
        <v>98</v>
      </c>
      <c r="K4" s="92"/>
      <c r="L4" s="122"/>
      <c r="M4" s="121" t="s">
        <v>97</v>
      </c>
      <c r="N4" s="92"/>
      <c r="O4" s="92"/>
      <c r="P4" s="92"/>
      <c r="Q4" s="130" t="s">
        <v>96</v>
      </c>
      <c r="R4" s="131"/>
      <c r="S4" s="131"/>
      <c r="T4" s="131"/>
      <c r="U4" s="121" t="s">
        <v>95</v>
      </c>
      <c r="V4" s="92"/>
      <c r="W4" s="92"/>
      <c r="X4" s="29"/>
      <c r="Y4" s="25" t="s">
        <v>94</v>
      </c>
      <c r="Z4" s="26"/>
      <c r="AA4" s="26"/>
      <c r="AB4" s="26"/>
      <c r="AC4" s="130" t="s">
        <v>93</v>
      </c>
      <c r="AD4" s="131"/>
      <c r="AE4" s="42"/>
      <c r="AF4" s="42"/>
      <c r="AG4" s="42"/>
      <c r="AH4" s="42"/>
      <c r="AI4" s="42"/>
      <c r="AJ4" s="42"/>
      <c r="AK4" s="42"/>
      <c r="AL4" s="26"/>
      <c r="AM4" s="30" t="s">
        <v>92</v>
      </c>
      <c r="AN4" s="29"/>
      <c r="AO4" s="29"/>
      <c r="AP4" s="29"/>
      <c r="AQ4" s="29"/>
      <c r="AR4" s="29"/>
      <c r="AS4" s="29"/>
      <c r="AT4" s="30" t="s">
        <v>91</v>
      </c>
      <c r="AU4" s="29"/>
      <c r="AV4" s="29"/>
      <c r="AW4" s="29"/>
      <c r="AX4" s="29"/>
      <c r="AY4" s="29"/>
      <c r="AZ4" s="29"/>
      <c r="BA4" s="29"/>
      <c r="BB4" s="29"/>
      <c r="BC4" s="29"/>
      <c r="BD4" s="30" t="s">
        <v>90</v>
      </c>
      <c r="BE4" s="30"/>
      <c r="BF4" s="29"/>
      <c r="BG4" s="29"/>
      <c r="BH4" s="30" t="s">
        <v>89</v>
      </c>
      <c r="BI4" s="29"/>
      <c r="BJ4" s="29"/>
      <c r="BK4" s="29"/>
      <c r="BL4" s="29"/>
      <c r="BM4" s="130" t="s">
        <v>88</v>
      </c>
      <c r="BN4" s="131"/>
      <c r="BO4" s="131"/>
      <c r="BP4" s="148"/>
      <c r="BQ4" s="29"/>
      <c r="BR4" s="29"/>
      <c r="BS4" s="29"/>
      <c r="BT4" s="29"/>
      <c r="BU4" s="29"/>
      <c r="BV4" s="29"/>
      <c r="BW4" s="29"/>
      <c r="BX4" s="29"/>
      <c r="BY4" s="29"/>
      <c r="BZ4" s="29"/>
    </row>
    <row r="5" spans="1:123" ht="60" customHeight="1" thickTop="1" thickBot="1" x14ac:dyDescent="0.35">
      <c r="A5" s="112"/>
      <c r="B5" s="4" t="s">
        <v>87</v>
      </c>
      <c r="C5" s="4" t="s">
        <v>86</v>
      </c>
      <c r="D5" s="4" t="s">
        <v>1</v>
      </c>
      <c r="E5" s="4" t="s">
        <v>85</v>
      </c>
      <c r="F5" s="4" t="s">
        <v>84</v>
      </c>
      <c r="G5" s="5" t="s">
        <v>83</v>
      </c>
      <c r="H5" s="5"/>
      <c r="I5" s="5"/>
      <c r="J5" s="5" t="s">
        <v>82</v>
      </c>
      <c r="K5" s="5"/>
      <c r="L5" s="5"/>
      <c r="M5" s="5" t="s">
        <v>81</v>
      </c>
      <c r="N5" s="5" t="s">
        <v>2</v>
      </c>
      <c r="O5" s="5" t="s">
        <v>3</v>
      </c>
      <c r="P5" s="5"/>
      <c r="Q5" s="5" t="s">
        <v>80</v>
      </c>
      <c r="R5" s="5" t="s">
        <v>2</v>
      </c>
      <c r="S5" s="5" t="s">
        <v>3</v>
      </c>
      <c r="T5" s="5"/>
      <c r="U5" s="5" t="s">
        <v>77</v>
      </c>
      <c r="V5" s="5" t="s">
        <v>2</v>
      </c>
      <c r="W5" s="5" t="s">
        <v>76</v>
      </c>
      <c r="X5" s="5"/>
      <c r="Y5" s="5" t="s">
        <v>79</v>
      </c>
      <c r="Z5" s="5" t="s">
        <v>2</v>
      </c>
      <c r="AA5" s="5" t="s">
        <v>78</v>
      </c>
      <c r="AB5" s="5"/>
      <c r="AC5" s="5" t="s">
        <v>77</v>
      </c>
      <c r="AD5" s="5" t="s">
        <v>76</v>
      </c>
      <c r="AE5" s="5" t="s">
        <v>369</v>
      </c>
      <c r="AF5" s="5" t="s">
        <v>370</v>
      </c>
      <c r="AG5" s="5" t="s">
        <v>371</v>
      </c>
      <c r="AH5" s="5" t="s">
        <v>372</v>
      </c>
      <c r="AI5" s="5" t="s">
        <v>373</v>
      </c>
      <c r="AJ5" s="5" t="s">
        <v>374</v>
      </c>
      <c r="AK5" s="5" t="s">
        <v>375</v>
      </c>
      <c r="AL5" s="5"/>
      <c r="AM5" s="5" t="s">
        <v>75</v>
      </c>
      <c r="AN5" s="5" t="s">
        <v>73</v>
      </c>
      <c r="AO5" s="5" t="s">
        <v>74</v>
      </c>
      <c r="AP5" s="5" t="s">
        <v>73</v>
      </c>
      <c r="AQ5" s="5" t="s">
        <v>72</v>
      </c>
      <c r="AR5" s="5" t="s">
        <v>71</v>
      </c>
      <c r="AS5" s="5"/>
      <c r="AT5" s="5" t="s">
        <v>70</v>
      </c>
      <c r="AU5" s="5" t="s">
        <v>68</v>
      </c>
      <c r="AV5" s="5" t="s">
        <v>69</v>
      </c>
      <c r="AW5" s="5" t="s">
        <v>68</v>
      </c>
      <c r="AX5" s="5" t="s">
        <v>67</v>
      </c>
      <c r="AY5" s="5" t="s">
        <v>66</v>
      </c>
      <c r="AZ5" s="5" t="s">
        <v>65</v>
      </c>
      <c r="BA5" s="5" t="s">
        <v>64</v>
      </c>
      <c r="BB5" s="5" t="s">
        <v>63</v>
      </c>
      <c r="BC5" s="5"/>
      <c r="BD5" s="5" t="s">
        <v>62</v>
      </c>
      <c r="BE5" s="5" t="s">
        <v>61</v>
      </c>
      <c r="BF5" s="5" t="s">
        <v>60</v>
      </c>
      <c r="BG5" s="5" t="s">
        <v>59</v>
      </c>
      <c r="BH5" s="5" t="s">
        <v>58</v>
      </c>
      <c r="BI5" s="5" t="s">
        <v>57</v>
      </c>
      <c r="BJ5" s="5" t="s">
        <v>56</v>
      </c>
      <c r="BK5" s="5"/>
      <c r="BL5" s="5"/>
      <c r="BM5" s="5" t="s">
        <v>55</v>
      </c>
      <c r="BN5" s="5" t="s">
        <v>54</v>
      </c>
      <c r="BO5" s="5" t="s">
        <v>53</v>
      </c>
      <c r="BP5" s="5" t="s">
        <v>52</v>
      </c>
      <c r="BQ5" s="6"/>
      <c r="BR5" s="6"/>
      <c r="BS5" s="6"/>
      <c r="BT5" s="6"/>
      <c r="BU5" s="6"/>
      <c r="BV5" s="6"/>
      <c r="BW5" s="6"/>
      <c r="BX5" s="6"/>
      <c r="BY5" s="6"/>
      <c r="CA5" s="5"/>
      <c r="CC5" s="5"/>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row>
    <row r="6" spans="1:123" ht="18" customHeight="1" thickTop="1" x14ac:dyDescent="0.3">
      <c r="A6" s="7">
        <v>1945</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v>0.72799999999999998</v>
      </c>
      <c r="BH6" s="8"/>
      <c r="BI6" s="8"/>
      <c r="BJ6" s="8"/>
      <c r="BK6" s="8"/>
      <c r="BL6" s="8"/>
      <c r="BM6" s="8"/>
      <c r="BN6" s="8"/>
      <c r="BO6" s="8"/>
      <c r="BP6" s="8"/>
      <c r="BQ6" s="9"/>
      <c r="BR6" s="9"/>
      <c r="BS6" s="9"/>
      <c r="BT6" s="9"/>
      <c r="BU6" s="9"/>
      <c r="BV6" s="9"/>
      <c r="BW6" s="9"/>
      <c r="BX6" s="9"/>
      <c r="BY6" s="9"/>
      <c r="CA6" s="8"/>
      <c r="CC6" s="8"/>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10">
        <v>0</v>
      </c>
      <c r="DS6" s="10">
        <v>0.5</v>
      </c>
    </row>
    <row r="7" spans="1:123" ht="18" customHeight="1" x14ac:dyDescent="0.3">
      <c r="A7" s="11">
        <f t="shared" ref="A7:A38" si="0">A6+1</f>
        <v>1946</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v>0.81799999999999995</v>
      </c>
      <c r="BG7" s="8"/>
      <c r="BH7" s="8"/>
      <c r="BI7" s="8"/>
      <c r="BJ7" s="8"/>
      <c r="BK7" s="8"/>
      <c r="BL7" s="8"/>
      <c r="BM7" s="8"/>
      <c r="BN7" s="8"/>
      <c r="BO7" s="8"/>
      <c r="BP7" s="8"/>
      <c r="BQ7" s="9"/>
      <c r="BR7" s="9"/>
      <c r="BS7" s="9"/>
      <c r="BT7" s="9"/>
      <c r="BU7" s="9"/>
      <c r="BV7" s="9"/>
      <c r="BW7" s="9"/>
      <c r="BX7" s="9"/>
      <c r="BY7" s="9"/>
      <c r="CA7" s="8"/>
      <c r="CC7" s="8"/>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10">
        <v>0</v>
      </c>
      <c r="DS7" s="10">
        <v>0.5</v>
      </c>
    </row>
    <row r="8" spans="1:123" ht="18" customHeight="1" x14ac:dyDescent="0.3">
      <c r="A8" s="11">
        <f t="shared" si="0"/>
        <v>1947</v>
      </c>
      <c r="B8" s="12"/>
      <c r="C8" s="12"/>
      <c r="D8" s="12"/>
      <c r="E8" s="12"/>
      <c r="F8" s="9"/>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9"/>
      <c r="BR8" s="9"/>
      <c r="BS8" s="9"/>
      <c r="BT8" s="9"/>
      <c r="BU8" s="9"/>
      <c r="BV8" s="9"/>
      <c r="BW8" s="9"/>
      <c r="BX8" s="9"/>
      <c r="BY8" s="9"/>
      <c r="CA8" s="8"/>
      <c r="CC8" s="8"/>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10">
        <v>0</v>
      </c>
      <c r="DS8" s="10">
        <v>0.5</v>
      </c>
    </row>
    <row r="9" spans="1:123" ht="18" customHeight="1" x14ac:dyDescent="0.3">
      <c r="A9" s="11">
        <f t="shared" si="0"/>
        <v>1948</v>
      </c>
      <c r="B9" s="12">
        <v>0.51022999519017764</v>
      </c>
      <c r="C9" s="12">
        <v>0.46502422648514591</v>
      </c>
      <c r="D9" s="12">
        <v>2.4745778324676473E-2</v>
      </c>
      <c r="E9" s="13">
        <v>0.52317640247041219</v>
      </c>
      <c r="F9" s="14">
        <v>0.47682359752958786</v>
      </c>
      <c r="G9" s="8">
        <v>-2.1429169147715865E-2</v>
      </c>
      <c r="H9" s="8"/>
      <c r="I9" s="8"/>
      <c r="J9" s="10">
        <v>0.10462593239119133</v>
      </c>
      <c r="K9" s="8"/>
      <c r="L9" s="8"/>
      <c r="M9" s="8">
        <v>-0.20004687192873222</v>
      </c>
      <c r="N9" s="8">
        <v>-0.20843648244742222</v>
      </c>
      <c r="O9" s="8">
        <v>-0.1360418857582224</v>
      </c>
      <c r="P9" s="8"/>
      <c r="Q9" s="8">
        <v>-0.20629892286317167</v>
      </c>
      <c r="R9" s="8">
        <v>-0.22115568132791175</v>
      </c>
      <c r="S9" s="8">
        <v>-0.15910479414774431</v>
      </c>
      <c r="T9" s="9"/>
      <c r="U9" s="10">
        <v>-0.21595529923117651</v>
      </c>
      <c r="V9" s="10">
        <v>-0.22241808136222219</v>
      </c>
      <c r="W9" s="10">
        <v>-0.11181339735823326</v>
      </c>
      <c r="Y9" s="10">
        <v>0.11142363047402776</v>
      </c>
      <c r="Z9" s="10">
        <v>9.4398064674049098E-2</v>
      </c>
      <c r="AA9" s="10">
        <v>2.5671877171709656E-2</v>
      </c>
      <c r="AB9" s="10"/>
      <c r="AC9" s="10">
        <v>-0.22274796453835699</v>
      </c>
      <c r="AD9" s="10">
        <v>-0.11860606266541374</v>
      </c>
      <c r="AE9" s="10">
        <v>3.9175407560056399E-2</v>
      </c>
      <c r="AF9" s="10">
        <v>-0.1982802017078007</v>
      </c>
      <c r="AG9" s="10">
        <v>-0.11992938658768791</v>
      </c>
      <c r="AH9" s="10">
        <v>-0.13923618265027274</v>
      </c>
      <c r="AI9" s="10">
        <v>-8.4390612066193776E-2</v>
      </c>
      <c r="AJ9" s="10">
        <v>-0.14211130720144757</v>
      </c>
      <c r="AK9" s="10">
        <v>-9.5100818129379899E-2</v>
      </c>
      <c r="AM9" s="8"/>
      <c r="AN9" s="8"/>
      <c r="AO9" s="8"/>
      <c r="AP9" s="8"/>
      <c r="AQ9" s="8"/>
      <c r="AR9" s="8"/>
      <c r="AS9" s="8"/>
      <c r="AT9" s="8"/>
      <c r="AU9" s="8"/>
      <c r="AV9" s="8"/>
      <c r="AW9" s="8"/>
      <c r="AX9" s="8"/>
      <c r="AY9" s="8"/>
      <c r="AZ9" s="8"/>
      <c r="BA9" s="8"/>
      <c r="BB9" s="8"/>
      <c r="BC9" s="8"/>
      <c r="BD9" s="8">
        <v>0.53</v>
      </c>
      <c r="BE9" s="8"/>
      <c r="BF9" s="8"/>
      <c r="BG9" s="8"/>
      <c r="BH9" s="8">
        <v>0.21755549907684324</v>
      </c>
      <c r="BI9" s="8"/>
      <c r="BJ9" s="8"/>
      <c r="BK9" s="8"/>
      <c r="BL9" s="8"/>
      <c r="BM9" s="8">
        <v>0.64</v>
      </c>
      <c r="BN9" s="8">
        <v>0.51</v>
      </c>
      <c r="BO9" s="8">
        <v>0.22</v>
      </c>
      <c r="BP9" s="8">
        <v>-0.27</v>
      </c>
      <c r="BQ9" s="9"/>
      <c r="BR9" s="9"/>
      <c r="BS9" s="9"/>
      <c r="BT9" s="9"/>
      <c r="BU9" s="9"/>
      <c r="BV9" s="9"/>
      <c r="BW9" s="9"/>
      <c r="BX9" s="9"/>
      <c r="BY9" s="9"/>
      <c r="CA9" s="8"/>
      <c r="CC9" s="8"/>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10">
        <v>0</v>
      </c>
      <c r="DS9" s="10">
        <v>0.5</v>
      </c>
    </row>
    <row r="10" spans="1:123" ht="18" customHeight="1" x14ac:dyDescent="0.3">
      <c r="A10" s="11">
        <f t="shared" si="0"/>
        <v>1949</v>
      </c>
      <c r="B10" s="15"/>
      <c r="C10" s="15"/>
      <c r="D10" s="15"/>
      <c r="E10" s="36"/>
      <c r="F10" s="35"/>
      <c r="G10" s="8"/>
      <c r="H10" s="8"/>
      <c r="I10" s="8"/>
      <c r="J10" s="10"/>
      <c r="K10" s="8"/>
      <c r="L10" s="8"/>
      <c r="M10" s="8"/>
      <c r="N10" s="8"/>
      <c r="O10" s="8"/>
      <c r="P10" s="8"/>
      <c r="U10" s="10"/>
      <c r="V10" s="10"/>
      <c r="W10" s="10"/>
      <c r="Y10" s="10"/>
      <c r="Z10" s="10"/>
      <c r="AA10" s="10"/>
      <c r="AB10" s="10"/>
      <c r="AC10" s="10"/>
      <c r="AD10" s="10"/>
      <c r="AF10" s="10"/>
      <c r="AG10" s="10"/>
      <c r="AH10" s="10"/>
      <c r="AI10" s="10"/>
      <c r="AJ10" s="10"/>
      <c r="AK10" s="10"/>
      <c r="AM10" s="8"/>
      <c r="AN10" s="8"/>
      <c r="AO10" s="8"/>
      <c r="AP10" s="8"/>
      <c r="AQ10" s="8"/>
      <c r="AR10" s="8"/>
      <c r="AS10" s="8"/>
      <c r="AT10" s="8"/>
      <c r="AU10" s="8"/>
      <c r="AV10" s="8"/>
      <c r="AW10" s="8"/>
      <c r="AX10" s="8"/>
      <c r="AY10" s="8"/>
      <c r="AZ10" s="8"/>
      <c r="BA10" s="8"/>
      <c r="BB10" s="8"/>
      <c r="BC10" s="8"/>
      <c r="BD10" s="8"/>
      <c r="BE10" s="8"/>
      <c r="BF10" s="8"/>
      <c r="BG10" s="8"/>
      <c r="BI10" s="8"/>
      <c r="BJ10" s="8"/>
      <c r="BK10" s="8"/>
      <c r="BL10" s="8"/>
      <c r="BM10" s="8"/>
      <c r="BN10" s="8"/>
      <c r="BO10" s="8"/>
      <c r="BP10" s="8"/>
      <c r="BQ10" s="9"/>
      <c r="BR10" s="9"/>
      <c r="BS10" s="9"/>
      <c r="BT10" s="9"/>
      <c r="BU10" s="9"/>
      <c r="BV10" s="9"/>
      <c r="BW10" s="9"/>
      <c r="BX10" s="9"/>
      <c r="BY10" s="9"/>
      <c r="CA10" s="8"/>
      <c r="CC10" s="8"/>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10">
        <v>0</v>
      </c>
      <c r="DS10" s="10">
        <v>0.5</v>
      </c>
    </row>
    <row r="11" spans="1:123" ht="18" customHeight="1" x14ac:dyDescent="0.3">
      <c r="A11" s="11">
        <f t="shared" si="0"/>
        <v>1950</v>
      </c>
      <c r="B11" s="12"/>
      <c r="C11" s="12"/>
      <c r="D11" s="12"/>
      <c r="E11" s="13"/>
      <c r="F11" s="14"/>
      <c r="G11" s="8"/>
      <c r="H11" s="8"/>
      <c r="I11" s="8"/>
      <c r="J11" s="10"/>
      <c r="K11" s="8"/>
      <c r="L11" s="8"/>
      <c r="M11" s="8"/>
      <c r="N11" s="8"/>
      <c r="O11" s="8"/>
      <c r="P11" s="8"/>
      <c r="U11" s="10"/>
      <c r="V11" s="10"/>
      <c r="W11" s="10"/>
      <c r="Y11" s="10"/>
      <c r="Z11" s="10"/>
      <c r="AA11" s="10"/>
      <c r="AB11" s="10"/>
      <c r="AC11" s="10"/>
      <c r="AD11" s="10"/>
      <c r="AF11" s="10"/>
      <c r="AG11" s="10"/>
      <c r="AH11" s="10"/>
      <c r="AI11" s="10"/>
      <c r="AJ11" s="10"/>
      <c r="AK11" s="10"/>
      <c r="AM11" s="8"/>
      <c r="AN11" s="8"/>
      <c r="AO11" s="8"/>
      <c r="AP11" s="8"/>
      <c r="AQ11" s="8"/>
      <c r="AR11" s="8"/>
      <c r="AS11" s="8"/>
      <c r="AT11" s="8"/>
      <c r="AU11" s="8"/>
      <c r="AV11" s="8"/>
      <c r="AW11" s="8"/>
      <c r="AX11" s="8"/>
      <c r="AY11" s="8"/>
      <c r="AZ11" s="8"/>
      <c r="BA11" s="8"/>
      <c r="BB11" s="8"/>
      <c r="BC11" s="8"/>
      <c r="BD11" s="8"/>
      <c r="BE11" s="8"/>
      <c r="BF11" s="8"/>
      <c r="BG11" s="8">
        <v>0.83899999999999997</v>
      </c>
      <c r="BI11" s="8"/>
      <c r="BJ11" s="8"/>
      <c r="BK11" s="8"/>
      <c r="BL11" s="8"/>
      <c r="BM11" s="8"/>
      <c r="BN11" s="8"/>
      <c r="BO11" s="8"/>
      <c r="BP11" s="8"/>
      <c r="BQ11" s="9"/>
      <c r="BR11" s="9"/>
      <c r="BS11" s="9"/>
      <c r="BT11" s="9"/>
      <c r="BU11" s="9"/>
      <c r="BV11" s="9"/>
      <c r="BW11" s="9"/>
      <c r="BX11" s="9"/>
      <c r="BY11" s="9"/>
      <c r="CA11" s="8"/>
      <c r="CC11" s="8"/>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10">
        <v>0</v>
      </c>
      <c r="DS11" s="10">
        <v>0.5</v>
      </c>
    </row>
    <row r="12" spans="1:123" ht="18" customHeight="1" x14ac:dyDescent="0.3">
      <c r="A12" s="11">
        <f t="shared" si="0"/>
        <v>1951</v>
      </c>
      <c r="B12" s="12"/>
      <c r="C12" s="12"/>
      <c r="D12" s="12"/>
      <c r="E12" s="13"/>
      <c r="F12" s="14"/>
      <c r="G12" s="8"/>
      <c r="H12" s="8"/>
      <c r="I12" s="8"/>
      <c r="J12" s="10"/>
      <c r="K12" s="8"/>
      <c r="L12" s="8"/>
      <c r="M12" s="8"/>
      <c r="N12" s="8"/>
      <c r="O12" s="8"/>
      <c r="P12" s="8"/>
      <c r="U12" s="10"/>
      <c r="V12" s="10"/>
      <c r="W12" s="10"/>
      <c r="Y12" s="10"/>
      <c r="Z12" s="10"/>
      <c r="AA12" s="10"/>
      <c r="AB12" s="10"/>
      <c r="AC12" s="10"/>
      <c r="AD12" s="10"/>
      <c r="AF12" s="10"/>
      <c r="AG12" s="10"/>
      <c r="AH12" s="10"/>
      <c r="AI12" s="10"/>
      <c r="AJ12" s="10"/>
      <c r="AK12" s="10"/>
      <c r="AM12" s="8"/>
      <c r="AN12" s="8"/>
      <c r="AO12" s="8"/>
      <c r="AP12" s="8"/>
      <c r="AQ12" s="8"/>
      <c r="AR12" s="8"/>
      <c r="AS12" s="8"/>
      <c r="AT12" s="8"/>
      <c r="AU12" s="8"/>
      <c r="AV12" s="8"/>
      <c r="AW12" s="8"/>
      <c r="AX12" s="8"/>
      <c r="AY12" s="8"/>
      <c r="AZ12" s="8"/>
      <c r="BA12" s="8"/>
      <c r="BB12" s="8"/>
      <c r="BC12" s="8"/>
      <c r="BD12" s="8"/>
      <c r="BE12" s="8"/>
      <c r="BF12" s="8">
        <v>0.80100000000000005</v>
      </c>
      <c r="BG12" s="8">
        <v>0.82599999999999996</v>
      </c>
      <c r="BI12" s="8"/>
      <c r="BJ12" s="8"/>
      <c r="BK12" s="8"/>
      <c r="BL12" s="8"/>
      <c r="BM12" s="8"/>
      <c r="BN12" s="8"/>
      <c r="BO12" s="8"/>
      <c r="BP12" s="8"/>
      <c r="BQ12" s="9"/>
      <c r="BR12" s="9"/>
      <c r="BS12" s="9"/>
      <c r="BT12" s="9"/>
      <c r="BU12" s="9"/>
      <c r="BV12" s="9"/>
      <c r="BW12" s="9"/>
      <c r="BX12" s="9"/>
      <c r="BY12" s="9"/>
      <c r="CA12" s="8"/>
      <c r="CC12" s="8"/>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10">
        <v>0</v>
      </c>
      <c r="DS12" s="10">
        <v>0.5</v>
      </c>
    </row>
    <row r="13" spans="1:123" ht="18" customHeight="1" x14ac:dyDescent="0.3">
      <c r="A13" s="11">
        <f t="shared" si="0"/>
        <v>1952</v>
      </c>
      <c r="B13" s="12">
        <v>0.44710556311935046</v>
      </c>
      <c r="C13" s="12">
        <v>0.55289443688064954</v>
      </c>
      <c r="D13" s="12">
        <v>0</v>
      </c>
      <c r="E13" s="13">
        <v>0.44710556311935046</v>
      </c>
      <c r="F13" s="14">
        <v>0.55289443688064954</v>
      </c>
      <c r="G13" s="8">
        <v>-2.1429169147715865E-2</v>
      </c>
      <c r="H13" s="8"/>
      <c r="I13" s="8"/>
      <c r="J13" s="10">
        <v>9.0508133363666504E-2</v>
      </c>
      <c r="K13" s="8"/>
      <c r="L13" s="8"/>
      <c r="M13" s="8">
        <v>-0.13806162469393315</v>
      </c>
      <c r="N13" s="8">
        <v>-0.15153242948469342</v>
      </c>
      <c r="O13" s="8">
        <v>-9.7343687713005833E-2</v>
      </c>
      <c r="P13" s="8"/>
      <c r="Q13" s="8">
        <v>-0.16620448914297623</v>
      </c>
      <c r="R13" s="8">
        <v>-0.18027694867476349</v>
      </c>
      <c r="S13" s="8">
        <v>-0.13513684439437373</v>
      </c>
      <c r="T13" s="9"/>
      <c r="U13" s="10">
        <v>-0.165925651733143</v>
      </c>
      <c r="V13" s="10">
        <v>-0.17237082107184476</v>
      </c>
      <c r="W13" s="10">
        <v>-8.3987069957076638E-2</v>
      </c>
      <c r="Y13" s="10">
        <v>0.24361177102441903</v>
      </c>
      <c r="Z13" s="10">
        <v>0.23309431883892787</v>
      </c>
      <c r="AA13" s="10">
        <v>0.19738952114580735</v>
      </c>
      <c r="AB13" s="10"/>
      <c r="AC13" s="10">
        <v>-0.19269183853753702</v>
      </c>
      <c r="AD13" s="10">
        <v>-0.11075325676147066</v>
      </c>
      <c r="AE13" s="10">
        <v>3.8390515289284222E-2</v>
      </c>
      <c r="AF13" s="10">
        <v>-0.17352735968365796</v>
      </c>
      <c r="AG13" s="10">
        <v>-9.6746329105089512E-2</v>
      </c>
      <c r="AH13" s="10">
        <v>-0.1108604306595756</v>
      </c>
      <c r="AI13" s="10">
        <v>-5.7113709254577684E-2</v>
      </c>
      <c r="AJ13" s="10">
        <v>-0.13378756593504118</v>
      </c>
      <c r="AK13" s="10">
        <v>-8.7718947587900123E-2</v>
      </c>
      <c r="AM13" s="8"/>
      <c r="AN13" s="8"/>
      <c r="AO13" s="8"/>
      <c r="AP13" s="8"/>
      <c r="AQ13" s="8"/>
      <c r="AR13" s="8"/>
      <c r="AS13" s="8"/>
      <c r="AT13" s="8"/>
      <c r="AU13" s="8"/>
      <c r="AV13" s="8"/>
      <c r="AW13" s="8"/>
      <c r="AX13" s="8"/>
      <c r="AY13" s="8"/>
      <c r="AZ13" s="8"/>
      <c r="BA13" s="8"/>
      <c r="BB13" s="8"/>
      <c r="BC13" s="8"/>
      <c r="BD13" s="8">
        <v>0.63300000000000001</v>
      </c>
      <c r="BE13" s="8"/>
      <c r="BF13" s="8"/>
      <c r="BG13" s="8"/>
      <c r="BH13" s="8">
        <v>0.16674709320068359</v>
      </c>
      <c r="BI13" s="8"/>
      <c r="BJ13" s="8"/>
      <c r="BK13" s="8"/>
      <c r="BL13" s="8"/>
      <c r="BM13" s="8">
        <v>0.52</v>
      </c>
      <c r="BN13" s="8">
        <v>0.45</v>
      </c>
      <c r="BO13" s="8">
        <v>0.34</v>
      </c>
      <c r="BP13" s="8">
        <v>-0.14499999999999996</v>
      </c>
      <c r="BQ13" s="9"/>
      <c r="BR13" s="9"/>
      <c r="BS13" s="9"/>
      <c r="BT13" s="9"/>
      <c r="BU13" s="9"/>
      <c r="BV13" s="9"/>
      <c r="BW13" s="9"/>
      <c r="BX13" s="9"/>
      <c r="BY13" s="9"/>
      <c r="CA13" s="8"/>
      <c r="CC13" s="8"/>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10">
        <v>0</v>
      </c>
      <c r="DS13" s="10">
        <v>0.5</v>
      </c>
    </row>
    <row r="14" spans="1:123" ht="18" customHeight="1" x14ac:dyDescent="0.3">
      <c r="A14" s="11">
        <f t="shared" si="0"/>
        <v>1953</v>
      </c>
      <c r="B14" s="15"/>
      <c r="C14" s="15"/>
      <c r="D14" s="15"/>
      <c r="E14" s="36"/>
      <c r="F14" s="35"/>
      <c r="G14" s="8"/>
      <c r="H14" s="8"/>
      <c r="I14" s="8"/>
      <c r="J14" s="10"/>
      <c r="K14" s="8"/>
      <c r="L14" s="8"/>
      <c r="M14" s="8"/>
      <c r="N14" s="8"/>
      <c r="O14" s="8"/>
      <c r="P14" s="8"/>
      <c r="U14" s="10"/>
      <c r="V14" s="10"/>
      <c r="W14" s="10"/>
      <c r="Y14" s="10"/>
      <c r="Z14" s="10"/>
      <c r="AA14" s="10"/>
      <c r="AB14" s="10"/>
      <c r="AC14" s="10"/>
      <c r="AD14" s="10"/>
      <c r="AF14" s="10"/>
      <c r="AG14" s="10"/>
      <c r="AH14" s="10"/>
      <c r="AI14" s="10"/>
      <c r="AJ14" s="10"/>
      <c r="AK14" s="10"/>
      <c r="AM14" s="8"/>
      <c r="AN14" s="8"/>
      <c r="AO14" s="8"/>
      <c r="AP14" s="8"/>
      <c r="AQ14" s="8"/>
      <c r="AR14" s="8"/>
      <c r="AS14" s="8"/>
      <c r="AT14" s="8"/>
      <c r="AU14" s="8"/>
      <c r="AV14" s="8"/>
      <c r="AW14" s="8"/>
      <c r="AX14" s="8"/>
      <c r="AY14" s="8"/>
      <c r="AZ14" s="8"/>
      <c r="BA14" s="8"/>
      <c r="BB14" s="8"/>
      <c r="BC14" s="8"/>
      <c r="BD14" s="8"/>
      <c r="BE14" s="8"/>
      <c r="BF14" s="8"/>
      <c r="BG14" s="8"/>
      <c r="BI14" s="8"/>
      <c r="BJ14" s="8"/>
      <c r="BK14" s="8"/>
      <c r="BL14" s="8"/>
      <c r="BM14" s="8"/>
      <c r="BN14" s="8"/>
      <c r="BO14" s="8"/>
      <c r="BP14" s="8"/>
      <c r="BQ14" s="9"/>
      <c r="BR14" s="9"/>
      <c r="BS14" s="9"/>
      <c r="BT14" s="9"/>
      <c r="BU14" s="9"/>
      <c r="BV14" s="9"/>
      <c r="BW14" s="9"/>
      <c r="BX14" s="9"/>
      <c r="BY14" s="9"/>
      <c r="CA14" s="8"/>
      <c r="CC14" s="8"/>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10">
        <v>0</v>
      </c>
      <c r="DS14" s="10">
        <v>0.5</v>
      </c>
    </row>
    <row r="15" spans="1:123" ht="18" customHeight="1" x14ac:dyDescent="0.3">
      <c r="A15" s="11">
        <f t="shared" si="0"/>
        <v>1954</v>
      </c>
      <c r="B15" s="12"/>
      <c r="C15" s="12"/>
      <c r="D15" s="12"/>
      <c r="E15" s="13"/>
      <c r="F15" s="14"/>
      <c r="G15" s="8"/>
      <c r="H15" s="8"/>
      <c r="I15" s="8"/>
      <c r="J15" s="10"/>
      <c r="K15" s="8"/>
      <c r="L15" s="8"/>
      <c r="M15" s="8"/>
      <c r="N15" s="8"/>
      <c r="O15" s="8"/>
      <c r="P15" s="8"/>
      <c r="U15" s="10"/>
      <c r="V15" s="10"/>
      <c r="W15" s="10"/>
      <c r="Y15" s="10"/>
      <c r="Z15" s="10"/>
      <c r="AA15" s="10"/>
      <c r="AB15" s="10"/>
      <c r="AC15" s="10"/>
      <c r="AD15" s="10"/>
      <c r="AF15" s="10"/>
      <c r="AG15" s="10"/>
      <c r="AH15" s="10"/>
      <c r="AI15" s="10"/>
      <c r="AJ15" s="10"/>
      <c r="AK15" s="10"/>
      <c r="AM15" s="8"/>
      <c r="AN15" s="8"/>
      <c r="AO15" s="8"/>
      <c r="AP15" s="8"/>
      <c r="AQ15" s="8"/>
      <c r="AR15" s="8"/>
      <c r="AS15" s="8"/>
      <c r="AT15" s="8"/>
      <c r="AU15" s="8"/>
      <c r="AV15" s="8"/>
      <c r="AW15" s="8"/>
      <c r="AX15" s="8"/>
      <c r="AY15" s="8"/>
      <c r="AZ15" s="8"/>
      <c r="BA15" s="8"/>
      <c r="BB15" s="8"/>
      <c r="BC15" s="8"/>
      <c r="BD15" s="8"/>
      <c r="BE15" s="8"/>
      <c r="BF15" s="8"/>
      <c r="BG15" s="8"/>
      <c r="BI15" s="8"/>
      <c r="BJ15" s="8"/>
      <c r="BK15" s="8"/>
      <c r="BL15" s="8"/>
      <c r="BM15" s="8"/>
      <c r="BN15" s="8"/>
      <c r="BO15" s="8"/>
      <c r="BP15" s="8"/>
      <c r="BQ15" s="9"/>
      <c r="BR15" s="9"/>
      <c r="BS15" s="9"/>
      <c r="BT15" s="9"/>
      <c r="BU15" s="9"/>
      <c r="BV15" s="9"/>
      <c r="BW15" s="9"/>
      <c r="BX15" s="9"/>
      <c r="BY15" s="9"/>
      <c r="CA15" s="8"/>
      <c r="CC15" s="8"/>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10">
        <v>0</v>
      </c>
      <c r="DS15" s="10">
        <v>0.5</v>
      </c>
    </row>
    <row r="16" spans="1:123" ht="18" customHeight="1" x14ac:dyDescent="0.3">
      <c r="A16" s="11">
        <f t="shared" si="0"/>
        <v>1955</v>
      </c>
      <c r="B16" s="12"/>
      <c r="C16" s="12"/>
      <c r="D16" s="12"/>
      <c r="E16" s="13"/>
      <c r="F16" s="14"/>
      <c r="G16" s="8"/>
      <c r="H16" s="8"/>
      <c r="I16" s="8"/>
      <c r="J16" s="10"/>
      <c r="K16" s="8"/>
      <c r="L16" s="8"/>
      <c r="M16" s="8"/>
      <c r="N16" s="8"/>
      <c r="O16" s="8"/>
      <c r="P16" s="8"/>
      <c r="U16" s="10"/>
      <c r="V16" s="10"/>
      <c r="W16" s="10"/>
      <c r="Y16" s="10"/>
      <c r="Z16" s="10"/>
      <c r="AA16" s="10"/>
      <c r="AB16" s="10"/>
      <c r="AC16" s="10"/>
      <c r="AD16" s="10"/>
      <c r="AF16" s="10"/>
      <c r="AG16" s="10"/>
      <c r="AH16" s="10"/>
      <c r="AI16" s="10"/>
      <c r="AJ16" s="10"/>
      <c r="AK16" s="10"/>
      <c r="AM16" s="8"/>
      <c r="AN16" s="8"/>
      <c r="AO16" s="8"/>
      <c r="AP16" s="8"/>
      <c r="AQ16" s="8"/>
      <c r="AR16" s="8"/>
      <c r="AS16" s="8"/>
      <c r="AT16" s="8">
        <v>-0.25602699076273833</v>
      </c>
      <c r="AU16" s="8">
        <v>-0.16876282488275435</v>
      </c>
      <c r="AV16" s="8">
        <v>-0.25273054709490234</v>
      </c>
      <c r="AW16" s="8">
        <v>-0.20734228983618197</v>
      </c>
      <c r="AX16" s="8">
        <v>-0.28898231919446227</v>
      </c>
      <c r="AY16" s="8">
        <v>-0.20392825578793672</v>
      </c>
      <c r="AZ16" s="8">
        <v>-0.29577498450164275</v>
      </c>
      <c r="BA16" s="8">
        <v>-0.19811671685295124</v>
      </c>
      <c r="BB16" s="8">
        <v>-6.7926653071804788E-3</v>
      </c>
      <c r="BC16" s="8"/>
      <c r="BD16" s="8"/>
      <c r="BE16" s="8"/>
      <c r="BF16" s="8"/>
      <c r="BG16" s="8">
        <v>0.76800000000000002</v>
      </c>
      <c r="BI16" s="8"/>
      <c r="BJ16" s="8">
        <v>1.6373752057552343E-2</v>
      </c>
      <c r="BK16" s="8"/>
      <c r="BL16" s="8"/>
      <c r="BM16" s="8"/>
      <c r="BN16" s="8"/>
      <c r="BO16" s="8"/>
      <c r="BP16" s="8"/>
      <c r="BQ16" s="9"/>
      <c r="BR16" s="9"/>
      <c r="BS16" s="9"/>
      <c r="BT16" s="9"/>
      <c r="BU16" s="9"/>
      <c r="BV16" s="9"/>
      <c r="BW16" s="9"/>
      <c r="BX16" s="9"/>
      <c r="BY16" s="9"/>
      <c r="CA16" s="8"/>
      <c r="CC16" s="8"/>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10">
        <v>0</v>
      </c>
      <c r="DS16" s="10">
        <v>0.5</v>
      </c>
    </row>
    <row r="17" spans="1:123" ht="18" customHeight="1" x14ac:dyDescent="0.3">
      <c r="A17" s="11">
        <f t="shared" si="0"/>
        <v>1956</v>
      </c>
      <c r="B17" s="12">
        <v>0.42235660318635493</v>
      </c>
      <c r="C17" s="12">
        <v>0.57764339681364507</v>
      </c>
      <c r="D17" s="12">
        <v>0</v>
      </c>
      <c r="E17" s="13">
        <v>0.42235660318635493</v>
      </c>
      <c r="F17" s="14">
        <v>0.57764339681364507</v>
      </c>
      <c r="G17" s="8">
        <v>-6.2717333569231454E-2</v>
      </c>
      <c r="H17" s="8"/>
      <c r="I17" s="8"/>
      <c r="J17" s="10">
        <v>2.7760837014101182E-2</v>
      </c>
      <c r="K17" s="8"/>
      <c r="L17" s="8"/>
      <c r="M17" s="8">
        <v>-9.9365137987333929E-2</v>
      </c>
      <c r="N17" s="8">
        <v>-0.11354813320528589</v>
      </c>
      <c r="O17" s="8">
        <v>-6.2047689387206034E-2</v>
      </c>
      <c r="P17" s="8"/>
      <c r="Q17" s="8">
        <v>-0.10323329020514768</v>
      </c>
      <c r="R17" s="8">
        <v>-0.11592850570687746</v>
      </c>
      <c r="S17" s="8">
        <v>-7.2986013809184777E-2</v>
      </c>
      <c r="T17" s="9"/>
      <c r="U17" s="10">
        <v>-0.15514739982766945</v>
      </c>
      <c r="V17" s="10">
        <v>-0.15604411181305108</v>
      </c>
      <c r="W17" s="10">
        <v>-0.11987877214702193</v>
      </c>
      <c r="Y17" s="10">
        <v>0.24664513382517828</v>
      </c>
      <c r="Z17" s="10">
        <v>0.24951127698721567</v>
      </c>
      <c r="AA17" s="10">
        <v>0.2238798089243276</v>
      </c>
      <c r="AB17" s="10"/>
      <c r="AC17" s="10">
        <v>-0.18191358663206347</v>
      </c>
      <c r="AD17" s="10">
        <v>-0.14664495895141594</v>
      </c>
      <c r="AE17" s="10">
        <v>3.8027160563530116E-2</v>
      </c>
      <c r="AF17" s="10">
        <v>-0.11101317437271489</v>
      </c>
      <c r="AG17" s="10">
        <v>-3.4958853245654661E-2</v>
      </c>
      <c r="AH17" s="10">
        <v>-0.14649778454149301</v>
      </c>
      <c r="AI17" s="10">
        <v>-9.3259759752550853E-2</v>
      </c>
      <c r="AJ17" s="10">
        <v>-0.16946125528953401</v>
      </c>
      <c r="AK17" s="10">
        <v>-0.12382866261329786</v>
      </c>
      <c r="AM17" s="8">
        <v>-0.17095420247872828</v>
      </c>
      <c r="AN17" s="8">
        <v>-0.12807629848408494</v>
      </c>
      <c r="AO17" s="8">
        <v>-0.13522129837336494</v>
      </c>
      <c r="AP17" s="8">
        <v>-0.13876086235211549</v>
      </c>
      <c r="AQ17" s="8"/>
      <c r="AR17" s="8"/>
      <c r="AS17" s="8"/>
      <c r="AT17" s="8"/>
      <c r="AU17" s="8"/>
      <c r="AV17" s="8"/>
      <c r="AW17" s="8"/>
      <c r="AX17" s="8"/>
      <c r="AY17" s="8"/>
      <c r="AZ17" s="8"/>
      <c r="BA17" s="8"/>
      <c r="BB17" s="8"/>
      <c r="BC17" s="8"/>
      <c r="BD17" s="8">
        <v>0.60599999999999998</v>
      </c>
      <c r="BE17" s="8"/>
      <c r="BF17" s="8">
        <v>0.82799999999999996</v>
      </c>
      <c r="BG17" s="8"/>
      <c r="BH17" s="8">
        <v>0.1790701150894165</v>
      </c>
      <c r="BI17" s="8"/>
      <c r="BK17" s="8"/>
      <c r="BL17" s="8"/>
      <c r="BM17" s="8">
        <v>0.5</v>
      </c>
      <c r="BN17" s="8">
        <v>0.42</v>
      </c>
      <c r="BO17" s="8">
        <v>0.31</v>
      </c>
      <c r="BP17" s="8">
        <v>-0.14999999999999997</v>
      </c>
      <c r="BQ17" s="9"/>
      <c r="BR17" s="9"/>
      <c r="BS17" s="9"/>
      <c r="BT17" s="9"/>
      <c r="BU17" s="9"/>
      <c r="BV17" s="9"/>
      <c r="BW17" s="9"/>
      <c r="BX17" s="9"/>
      <c r="BY17" s="9"/>
      <c r="CA17" s="8"/>
      <c r="CC17" s="8"/>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10">
        <v>0</v>
      </c>
      <c r="DS17" s="10">
        <v>0.5</v>
      </c>
    </row>
    <row r="18" spans="1:123" ht="18" customHeight="1" x14ac:dyDescent="0.3">
      <c r="A18" s="11">
        <f t="shared" si="0"/>
        <v>1957</v>
      </c>
      <c r="B18" s="15"/>
      <c r="C18" s="15"/>
      <c r="D18" s="15"/>
      <c r="E18" s="36"/>
      <c r="F18" s="35"/>
      <c r="G18" s="8"/>
      <c r="H18" s="8"/>
      <c r="I18" s="8"/>
      <c r="J18" s="10"/>
      <c r="K18" s="8"/>
      <c r="L18" s="8"/>
      <c r="M18" s="8"/>
      <c r="N18" s="8"/>
      <c r="O18" s="8"/>
      <c r="P18" s="8"/>
      <c r="U18" s="10"/>
      <c r="V18" s="10"/>
      <c r="W18" s="10"/>
      <c r="Y18" s="10"/>
      <c r="Z18" s="10"/>
      <c r="AA18" s="10"/>
      <c r="AB18" s="10"/>
      <c r="AC18" s="10"/>
      <c r="AD18" s="10"/>
      <c r="AF18" s="10"/>
      <c r="AG18" s="10"/>
      <c r="AH18" s="10"/>
      <c r="AI18" s="10"/>
      <c r="AJ18" s="10"/>
      <c r="AK18" s="10"/>
      <c r="AM18" s="8"/>
      <c r="AN18" s="8"/>
      <c r="AO18" s="8"/>
      <c r="AP18" s="8"/>
      <c r="AQ18" s="8"/>
      <c r="AR18" s="8"/>
      <c r="AS18" s="8"/>
      <c r="AT18" s="8"/>
      <c r="AU18" s="8"/>
      <c r="AV18" s="8"/>
      <c r="AW18" s="8"/>
      <c r="AX18" s="8"/>
      <c r="AY18" s="8"/>
      <c r="AZ18" s="8"/>
      <c r="BA18" s="8"/>
      <c r="BB18" s="8"/>
      <c r="BC18" s="8"/>
      <c r="BD18" s="8"/>
      <c r="BE18" s="8"/>
      <c r="BF18" s="8"/>
      <c r="BG18" s="8"/>
      <c r="BI18" s="8"/>
      <c r="BK18" s="8"/>
      <c r="BL18" s="8"/>
      <c r="BM18" s="8"/>
      <c r="BN18" s="8"/>
      <c r="BO18" s="8"/>
      <c r="BP18" s="8"/>
      <c r="BQ18" s="9"/>
      <c r="BR18" s="9"/>
      <c r="BS18" s="9"/>
      <c r="BT18" s="9"/>
      <c r="BU18" s="9"/>
      <c r="BV18" s="9"/>
      <c r="BW18" s="9"/>
      <c r="BX18" s="9"/>
      <c r="BY18" s="9"/>
      <c r="CA18" s="8"/>
      <c r="CC18" s="8"/>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10">
        <v>0</v>
      </c>
      <c r="DS18" s="10">
        <v>0.5</v>
      </c>
    </row>
    <row r="19" spans="1:123" ht="18" customHeight="1" x14ac:dyDescent="0.3">
      <c r="A19" s="11">
        <f t="shared" si="0"/>
        <v>1958</v>
      </c>
      <c r="B19" s="12"/>
      <c r="C19" s="12"/>
      <c r="D19" s="12"/>
      <c r="E19" s="13"/>
      <c r="F19" s="14"/>
      <c r="G19" s="8"/>
      <c r="H19" s="8"/>
      <c r="I19" s="8"/>
      <c r="J19" s="10"/>
      <c r="K19" s="8"/>
      <c r="L19" s="8"/>
      <c r="M19" s="8"/>
      <c r="N19" s="8"/>
      <c r="O19" s="8"/>
      <c r="P19" s="8"/>
      <c r="U19" s="10"/>
      <c r="V19" s="10"/>
      <c r="W19" s="10"/>
      <c r="Y19" s="10"/>
      <c r="Z19" s="10"/>
      <c r="AA19" s="10"/>
      <c r="AB19" s="10"/>
      <c r="AC19" s="10"/>
      <c r="AD19" s="10"/>
      <c r="AF19" s="10"/>
      <c r="AG19" s="10"/>
      <c r="AH19" s="10"/>
      <c r="AI19" s="10"/>
      <c r="AJ19" s="10"/>
      <c r="AK19" s="10"/>
      <c r="AM19" s="8">
        <v>-0.21277940719276286</v>
      </c>
      <c r="AN19" s="8">
        <v>-0.15379812724710182</v>
      </c>
      <c r="AO19" s="8">
        <v>-0.14523681870467178</v>
      </c>
      <c r="AP19" s="8">
        <v>-9.6557522577120108E-2</v>
      </c>
      <c r="AQ19" s="8">
        <v>-0.12375687479972834</v>
      </c>
      <c r="AR19" s="8">
        <v>-9.1817537972755062E-2</v>
      </c>
      <c r="AS19" s="8"/>
      <c r="AT19" s="8"/>
      <c r="AU19" s="8"/>
      <c r="AV19" s="8"/>
      <c r="AW19" s="8"/>
      <c r="AX19" s="8"/>
      <c r="AY19" s="8"/>
      <c r="AZ19" s="8"/>
      <c r="BA19" s="8"/>
      <c r="BB19" s="8"/>
      <c r="BC19" s="8"/>
      <c r="BD19" s="8"/>
      <c r="BE19" s="8"/>
      <c r="BF19" s="8">
        <v>0.77700000000000002</v>
      </c>
      <c r="BG19" s="8"/>
      <c r="BI19" s="8">
        <v>1.4585709429922378E-2</v>
      </c>
      <c r="BK19" s="8"/>
      <c r="BL19" s="8"/>
      <c r="BM19" s="8"/>
      <c r="BN19" s="8"/>
      <c r="BO19" s="8"/>
      <c r="BP19" s="8"/>
      <c r="BQ19" s="9"/>
      <c r="BR19" s="9"/>
      <c r="BS19" s="9"/>
      <c r="BT19" s="9"/>
      <c r="BU19" s="9"/>
      <c r="BV19" s="9"/>
      <c r="BW19" s="9"/>
      <c r="BX19" s="9"/>
      <c r="BY19" s="9"/>
      <c r="CA19" s="8"/>
      <c r="CC19" s="8"/>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10">
        <v>0</v>
      </c>
      <c r="DS19" s="10">
        <v>0.5</v>
      </c>
    </row>
    <row r="20" spans="1:123" ht="18" customHeight="1" x14ac:dyDescent="0.3">
      <c r="A20" s="11">
        <f t="shared" si="0"/>
        <v>1959</v>
      </c>
      <c r="B20" s="12"/>
      <c r="C20" s="12"/>
      <c r="D20" s="12"/>
      <c r="E20" s="13"/>
      <c r="F20" s="14"/>
      <c r="G20" s="8"/>
      <c r="H20" s="8"/>
      <c r="I20" s="8"/>
      <c r="J20" s="10"/>
      <c r="K20" s="8"/>
      <c r="L20" s="8"/>
      <c r="M20" s="8"/>
      <c r="N20" s="8"/>
      <c r="O20" s="8"/>
      <c r="P20" s="8"/>
      <c r="U20" s="10"/>
      <c r="V20" s="10"/>
      <c r="W20" s="10"/>
      <c r="Y20" s="10"/>
      <c r="Z20" s="10"/>
      <c r="AA20" s="10"/>
      <c r="AB20" s="10"/>
      <c r="AC20" s="10"/>
      <c r="AD20" s="10"/>
      <c r="AF20" s="10"/>
      <c r="AG20" s="10"/>
      <c r="AH20" s="10"/>
      <c r="AI20" s="10"/>
      <c r="AJ20" s="10"/>
      <c r="AK20" s="10"/>
      <c r="AM20" s="8"/>
      <c r="AN20" s="8"/>
      <c r="AO20" s="8"/>
      <c r="AP20" s="8"/>
      <c r="AQ20" s="8"/>
      <c r="AR20" s="8"/>
      <c r="AS20" s="8"/>
      <c r="AT20" s="8">
        <v>-0.27705796892966111</v>
      </c>
      <c r="AU20" s="8">
        <v>-0.15413748887966289</v>
      </c>
      <c r="AV20" s="8">
        <v>-0.27721472865793723</v>
      </c>
      <c r="AW20" s="8">
        <v>-0.19048089731421577</v>
      </c>
      <c r="AX20" s="8">
        <v>-0.36142305107829725</v>
      </c>
      <c r="AY20" s="8">
        <v>-0.25272831833767129</v>
      </c>
      <c r="AZ20" s="8">
        <v>-0.30816275937990484</v>
      </c>
      <c r="BA20" s="8">
        <v>-0.20309407025802587</v>
      </c>
      <c r="BB20" s="8">
        <v>-4.6739708301607591E-2</v>
      </c>
      <c r="BC20" s="8"/>
      <c r="BD20" s="8"/>
      <c r="BE20" s="8"/>
      <c r="BF20" s="8"/>
      <c r="BG20" s="8">
        <v>0.78700000000000003</v>
      </c>
      <c r="BI20" s="8"/>
      <c r="BJ20" s="8">
        <v>3.1822505593299882E-2</v>
      </c>
      <c r="BK20" s="8"/>
      <c r="BL20" s="8"/>
      <c r="BM20" s="8"/>
      <c r="BN20" s="8"/>
      <c r="BO20" s="8"/>
      <c r="BP20" s="8"/>
      <c r="BQ20" s="9"/>
      <c r="BR20" s="9"/>
      <c r="BS20" s="9"/>
      <c r="BT20" s="9"/>
      <c r="BU20" s="9"/>
      <c r="BV20" s="9"/>
      <c r="BW20" s="9"/>
      <c r="BX20" s="9"/>
      <c r="BY20" s="9"/>
      <c r="CA20" s="8"/>
      <c r="CC20" s="8"/>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10">
        <v>0</v>
      </c>
      <c r="DS20" s="10">
        <v>0.5</v>
      </c>
    </row>
    <row r="21" spans="1:123" ht="18" customHeight="1" x14ac:dyDescent="0.3">
      <c r="A21" s="11">
        <f t="shared" si="0"/>
        <v>1960</v>
      </c>
      <c r="B21" s="12">
        <v>0.50086759489530441</v>
      </c>
      <c r="C21" s="12">
        <v>0.49913240510469559</v>
      </c>
      <c r="D21" s="12">
        <v>0</v>
      </c>
      <c r="E21" s="13">
        <v>0.50086759489530441</v>
      </c>
      <c r="F21" s="14">
        <v>0.49913240510469559</v>
      </c>
      <c r="G21" s="8">
        <v>-5.3617082008792755E-2</v>
      </c>
      <c r="H21" s="8"/>
      <c r="I21" s="8"/>
      <c r="J21" s="10">
        <v>0.12738559745395153</v>
      </c>
      <c r="K21" s="8"/>
      <c r="L21" s="8"/>
      <c r="M21" s="8">
        <v>-0.12162872326629098</v>
      </c>
      <c r="N21" s="8">
        <v>-0.12659786572984277</v>
      </c>
      <c r="O21" s="8">
        <v>-6.9960604942885349E-2</v>
      </c>
      <c r="P21" s="8"/>
      <c r="Q21" s="8">
        <v>-0.12202573734593992</v>
      </c>
      <c r="R21" s="8">
        <v>-0.12701040329006205</v>
      </c>
      <c r="S21" s="8">
        <v>-7.076090685928306E-2</v>
      </c>
      <c r="T21" s="9"/>
      <c r="U21" s="10">
        <v>-0.13535268457673763</v>
      </c>
      <c r="V21" s="10">
        <v>-0.15552938707935524</v>
      </c>
      <c r="W21" s="10">
        <v>-8.5721869358671043E-2</v>
      </c>
      <c r="Y21" s="10">
        <v>0.2267020412998218</v>
      </c>
      <c r="Z21" s="10">
        <v>0.22871790417760651</v>
      </c>
      <c r="AA21" s="10">
        <v>0.17733505849487372</v>
      </c>
      <c r="AB21" s="10"/>
      <c r="AC21" s="10">
        <v>-0.15984606216118744</v>
      </c>
      <c r="AD21" s="10">
        <v>-0.11021524694312085</v>
      </c>
      <c r="AE21" s="10">
        <v>6.2807744880172656E-2</v>
      </c>
      <c r="AF21" s="10">
        <v>-0.1335686517394557</v>
      </c>
      <c r="AG21" s="10">
        <v>-7.9531619791104041E-3</v>
      </c>
      <c r="AH21" s="10">
        <v>-0.12968729077479191</v>
      </c>
      <c r="AI21" s="10">
        <v>-4.1756447942550186E-2</v>
      </c>
      <c r="AJ21" s="10">
        <v>-0.14789989387122443</v>
      </c>
      <c r="AK21" s="10">
        <v>-7.2530600015017266E-2</v>
      </c>
      <c r="AM21" s="8"/>
      <c r="AN21" s="8"/>
      <c r="AO21" s="8"/>
      <c r="AP21" s="8"/>
      <c r="AQ21" s="8"/>
      <c r="AR21" s="8"/>
      <c r="AS21" s="8"/>
      <c r="AT21" s="8"/>
      <c r="AU21" s="8"/>
      <c r="AV21" s="8"/>
      <c r="AW21" s="8"/>
      <c r="AX21" s="8"/>
      <c r="AY21" s="8"/>
      <c r="AZ21" s="8"/>
      <c r="BA21" s="8"/>
      <c r="BB21" s="8"/>
      <c r="BC21" s="8"/>
      <c r="BD21" s="8">
        <v>0.628</v>
      </c>
      <c r="BE21" s="8"/>
      <c r="BF21" s="8"/>
      <c r="BG21" s="8"/>
      <c r="BH21" s="8">
        <v>0.14636609554290775</v>
      </c>
      <c r="BI21" s="8"/>
      <c r="BK21" s="8"/>
      <c r="BL21" s="8"/>
      <c r="BM21" s="8">
        <v>0.55000000000000004</v>
      </c>
      <c r="BN21" s="8">
        <v>0.52</v>
      </c>
      <c r="BO21" s="8">
        <v>0.39</v>
      </c>
      <c r="BP21" s="8">
        <v>-0.14500000000000002</v>
      </c>
      <c r="BQ21" s="9"/>
      <c r="BR21" s="9"/>
      <c r="BS21" s="9"/>
      <c r="BT21" s="9"/>
      <c r="BU21" s="9"/>
      <c r="BV21" s="9"/>
      <c r="BW21" s="9"/>
      <c r="BX21" s="9"/>
      <c r="BY21" s="9"/>
      <c r="CA21" s="8"/>
      <c r="CC21" s="8"/>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10">
        <v>0</v>
      </c>
      <c r="DS21" s="10">
        <v>0.5</v>
      </c>
    </row>
    <row r="22" spans="1:123" ht="18" customHeight="1" x14ac:dyDescent="0.3">
      <c r="A22" s="11">
        <f t="shared" si="0"/>
        <v>1961</v>
      </c>
      <c r="B22" s="15"/>
      <c r="C22" s="15"/>
      <c r="D22" s="15"/>
      <c r="E22" s="36"/>
      <c r="F22" s="35"/>
      <c r="G22" s="8"/>
      <c r="H22" s="8"/>
      <c r="I22" s="8"/>
      <c r="J22" s="10"/>
      <c r="K22" s="8"/>
      <c r="L22" s="8"/>
      <c r="M22" s="8"/>
      <c r="N22" s="8"/>
      <c r="O22" s="8"/>
      <c r="P22" s="8"/>
      <c r="U22" s="10"/>
      <c r="V22" s="10"/>
      <c r="W22" s="10"/>
      <c r="Y22" s="10"/>
      <c r="Z22" s="10"/>
      <c r="AA22" s="10"/>
      <c r="AB22" s="10"/>
      <c r="AC22" s="10"/>
      <c r="AD22" s="10"/>
      <c r="AF22" s="10"/>
      <c r="AG22" s="10"/>
      <c r="AH22" s="10"/>
      <c r="AI22" s="10"/>
      <c r="AJ22" s="10"/>
      <c r="AK22" s="10"/>
      <c r="AM22" s="8"/>
      <c r="AN22" s="8"/>
      <c r="AO22" s="8"/>
      <c r="AP22" s="8"/>
      <c r="AQ22" s="8"/>
      <c r="AR22" s="8"/>
      <c r="AS22" s="8"/>
      <c r="AT22" s="8"/>
      <c r="AU22" s="8"/>
      <c r="AV22" s="8"/>
      <c r="AW22" s="8"/>
      <c r="AX22" s="8"/>
      <c r="AY22" s="8"/>
      <c r="AZ22" s="8"/>
      <c r="BA22" s="8"/>
      <c r="BB22" s="8"/>
      <c r="BC22" s="8"/>
      <c r="BD22" s="8"/>
      <c r="BE22" s="8"/>
      <c r="BF22" s="8"/>
      <c r="BG22" s="8"/>
      <c r="BI22" s="8"/>
      <c r="BK22" s="8"/>
      <c r="BL22" s="8"/>
      <c r="BM22" s="8"/>
      <c r="BN22" s="8"/>
      <c r="BO22" s="8"/>
      <c r="BP22" s="8"/>
      <c r="BQ22" s="9"/>
      <c r="BR22" s="9"/>
      <c r="BS22" s="9"/>
      <c r="BT22" s="9"/>
      <c r="BU22" s="9"/>
      <c r="BV22" s="9"/>
      <c r="BW22" s="9"/>
      <c r="BX22" s="9"/>
      <c r="BY22" s="9"/>
      <c r="CA22" s="8"/>
      <c r="CC22" s="8"/>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10">
        <v>0</v>
      </c>
      <c r="DS22" s="10">
        <v>0.5</v>
      </c>
    </row>
    <row r="23" spans="1:123" ht="18" customHeight="1" x14ac:dyDescent="0.3">
      <c r="A23" s="11">
        <f t="shared" si="0"/>
        <v>1962</v>
      </c>
      <c r="B23" s="12"/>
      <c r="C23" s="12"/>
      <c r="D23" s="12"/>
      <c r="E23" s="13"/>
      <c r="F23" s="14"/>
      <c r="G23" s="8"/>
      <c r="H23" s="8"/>
      <c r="I23" s="8"/>
      <c r="J23" s="10"/>
      <c r="K23" s="8"/>
      <c r="L23" s="8"/>
      <c r="M23" s="8"/>
      <c r="N23" s="8"/>
      <c r="O23" s="8"/>
      <c r="P23" s="8"/>
      <c r="U23" s="10"/>
      <c r="V23" s="10"/>
      <c r="W23" s="10"/>
      <c r="Y23" s="10"/>
      <c r="Z23" s="10"/>
      <c r="AA23" s="10"/>
      <c r="AB23" s="10"/>
      <c r="AC23" s="10"/>
      <c r="AD23" s="10"/>
      <c r="AF23" s="10"/>
      <c r="AG23" s="10"/>
      <c r="AH23" s="10"/>
      <c r="AI23" s="10"/>
      <c r="AJ23" s="10"/>
      <c r="AK23" s="10"/>
      <c r="AM23" s="8">
        <v>-0.13702624944278829</v>
      </c>
      <c r="AN23" s="8">
        <v>-7.1994045592061212E-2</v>
      </c>
      <c r="AO23" s="8">
        <v>-0.14037505258830457</v>
      </c>
      <c r="AP23" s="8">
        <v>-9.686558244341284E-2</v>
      </c>
      <c r="AQ23" s="8">
        <v>-0.13309996657901341</v>
      </c>
      <c r="AR23" s="8">
        <v>-9.4294246350595246E-2</v>
      </c>
      <c r="AS23" s="8"/>
      <c r="AT23" s="8"/>
      <c r="AU23" s="8"/>
      <c r="AV23" s="8"/>
      <c r="AW23" s="8"/>
      <c r="AX23" s="8"/>
      <c r="AY23" s="8"/>
      <c r="AZ23" s="8"/>
      <c r="BA23" s="8"/>
      <c r="BB23" s="8"/>
      <c r="BC23" s="8"/>
      <c r="BD23" s="8"/>
      <c r="BE23" s="8"/>
      <c r="BF23" s="8">
        <v>0.68700000000000006</v>
      </c>
      <c r="BG23" s="8"/>
      <c r="BI23" s="8"/>
      <c r="BK23" s="8"/>
      <c r="BL23" s="8"/>
      <c r="BM23" s="8"/>
      <c r="BN23" s="8"/>
      <c r="BO23" s="8"/>
      <c r="BP23" s="8"/>
      <c r="BQ23" s="9"/>
      <c r="BR23" s="9"/>
      <c r="BS23" s="9"/>
      <c r="BT23" s="9"/>
      <c r="BU23" s="9"/>
      <c r="BV23" s="9"/>
      <c r="BW23" s="9"/>
      <c r="BX23" s="9"/>
      <c r="BY23" s="9"/>
      <c r="CA23" s="8"/>
      <c r="CC23" s="8"/>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10">
        <v>0</v>
      </c>
      <c r="DS23" s="10">
        <v>0.5</v>
      </c>
    </row>
    <row r="24" spans="1:123" ht="18" customHeight="1" x14ac:dyDescent="0.3">
      <c r="A24" s="11">
        <f t="shared" si="0"/>
        <v>1963</v>
      </c>
      <c r="B24" s="12"/>
      <c r="C24" s="12"/>
      <c r="D24" s="12"/>
      <c r="E24" s="13"/>
      <c r="F24" s="14"/>
      <c r="G24" s="8"/>
      <c r="H24" s="8"/>
      <c r="I24" s="8"/>
      <c r="J24" s="10"/>
      <c r="K24" s="8"/>
      <c r="L24" s="8"/>
      <c r="M24" s="8"/>
      <c r="N24" s="8"/>
      <c r="O24" s="8"/>
      <c r="P24" s="8"/>
      <c r="U24" s="10"/>
      <c r="V24" s="10"/>
      <c r="W24" s="10"/>
      <c r="Y24" s="10"/>
      <c r="Z24" s="10"/>
      <c r="AA24" s="10"/>
      <c r="AB24" s="10"/>
      <c r="AC24" s="10"/>
      <c r="AD24" s="10"/>
      <c r="AF24" s="10"/>
      <c r="AG24" s="10"/>
      <c r="AH24" s="10"/>
      <c r="AI24" s="10"/>
      <c r="AJ24" s="10"/>
      <c r="AK24" s="10"/>
      <c r="AM24" s="8"/>
      <c r="AN24" s="8"/>
      <c r="AO24" s="8"/>
      <c r="AP24" s="8"/>
      <c r="AQ24" s="8"/>
      <c r="AR24" s="8"/>
      <c r="AS24" s="8"/>
      <c r="AT24" s="8"/>
      <c r="AU24" s="8"/>
      <c r="AV24" s="8"/>
      <c r="AW24" s="8"/>
      <c r="AX24" s="8"/>
      <c r="AY24" s="8"/>
      <c r="AZ24" s="8"/>
      <c r="BA24" s="8"/>
      <c r="BB24" s="8"/>
      <c r="BC24" s="8"/>
      <c r="BD24" s="8"/>
      <c r="BE24" s="8"/>
      <c r="BF24" s="8"/>
      <c r="BG24" s="8"/>
      <c r="BI24" s="8"/>
      <c r="BK24" s="8"/>
      <c r="BL24" s="8"/>
      <c r="BM24" s="8"/>
      <c r="BN24" s="8"/>
      <c r="BO24" s="8"/>
      <c r="BP24" s="8"/>
      <c r="BQ24" s="9"/>
      <c r="BR24" s="9"/>
      <c r="BS24" s="9"/>
      <c r="BT24" s="9"/>
      <c r="BU24" s="9"/>
      <c r="BV24" s="9"/>
      <c r="BW24" s="9"/>
      <c r="BX24" s="9"/>
      <c r="BY24" s="9"/>
      <c r="CA24" s="8"/>
      <c r="CC24" s="8"/>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10">
        <v>0</v>
      </c>
      <c r="DS24" s="10">
        <v>0.5</v>
      </c>
    </row>
    <row r="25" spans="1:123" ht="18" customHeight="1" x14ac:dyDescent="0.3">
      <c r="A25" s="11">
        <f t="shared" si="0"/>
        <v>1964</v>
      </c>
      <c r="B25" s="12">
        <v>0.61343967836036972</v>
      </c>
      <c r="C25" s="12">
        <v>0.38656032163963022</v>
      </c>
      <c r="D25" s="12">
        <v>0</v>
      </c>
      <c r="E25" s="13">
        <v>0.61343967836036972</v>
      </c>
      <c r="F25" s="14">
        <v>0.38656032163963022</v>
      </c>
      <c r="G25" s="8">
        <v>4.0218662861554219E-2</v>
      </c>
      <c r="H25" s="8"/>
      <c r="I25" s="8"/>
      <c r="J25" s="10">
        <v>0.17572805885653386</v>
      </c>
      <c r="K25" s="8"/>
      <c r="L25" s="8"/>
      <c r="M25" s="8">
        <v>-0.15317710178909588</v>
      </c>
      <c r="N25" s="8">
        <v>-0.16649565070011149</v>
      </c>
      <c r="O25" s="8">
        <v>-0.1121869583893321</v>
      </c>
      <c r="P25" s="8"/>
      <c r="Q25" s="8">
        <v>-0.15220543611652293</v>
      </c>
      <c r="R25" s="8">
        <v>-0.16401674674261923</v>
      </c>
      <c r="S25" s="8">
        <v>-0.11328117948078605</v>
      </c>
      <c r="T25" s="9"/>
      <c r="U25" s="10">
        <v>-0.14749860064144987</v>
      </c>
      <c r="V25" s="10">
        <v>-0.15317454987338128</v>
      </c>
      <c r="W25" s="10">
        <v>-5.4396333181927811E-2</v>
      </c>
      <c r="Y25" s="10">
        <v>0.4192754897590375</v>
      </c>
      <c r="Z25" s="10">
        <v>0.40993499734142985</v>
      </c>
      <c r="AA25" s="10">
        <v>0.33805915382673507</v>
      </c>
      <c r="AB25" s="10"/>
      <c r="AC25" s="10">
        <v>-0.194301610329288</v>
      </c>
      <c r="AD25" s="10">
        <v>-0.10119934286976594</v>
      </c>
      <c r="AE25" s="10">
        <v>4.4323242211408161E-2</v>
      </c>
      <c r="AF25" s="10">
        <v>-0.15760442169219421</v>
      </c>
      <c r="AG25" s="10">
        <v>-6.8957937269377878E-2</v>
      </c>
      <c r="AH25" s="10">
        <v>-8.5422602729913519E-2</v>
      </c>
      <c r="AI25" s="10">
        <v>-2.33700636339421E-2</v>
      </c>
      <c r="AJ25" s="10">
        <v>-0.12779328819661084</v>
      </c>
      <c r="AK25" s="10">
        <v>-7.4605397542921045E-2</v>
      </c>
      <c r="AM25" s="8"/>
      <c r="AN25" s="8"/>
      <c r="AO25" s="8"/>
      <c r="AP25" s="8"/>
      <c r="AQ25" s="8"/>
      <c r="AR25" s="8"/>
      <c r="AS25" s="8"/>
      <c r="AT25" s="8">
        <v>-0.23749128456200336</v>
      </c>
      <c r="AU25" s="8">
        <v>-0.12968774377067396</v>
      </c>
      <c r="AV25" s="8">
        <v>-0.24246268402442822</v>
      </c>
      <c r="AW25" s="8">
        <v>-0.18859458973861126</v>
      </c>
      <c r="AX25" s="8">
        <v>-0.40229892154232139</v>
      </c>
      <c r="AY25" s="8">
        <v>-0.32202331607698398</v>
      </c>
      <c r="AZ25" s="8">
        <v>-0.32440796415195788</v>
      </c>
      <c r="BA25" s="8">
        <v>-0.23577581953900792</v>
      </c>
      <c r="BB25" s="8">
        <v>-2.2109042609636503E-2</v>
      </c>
      <c r="BC25" s="8"/>
      <c r="BD25" s="8">
        <v>0.61899999999999999</v>
      </c>
      <c r="BE25" s="8"/>
      <c r="BF25" s="8"/>
      <c r="BG25" s="8">
        <v>0.77100000000000002</v>
      </c>
      <c r="BH25" s="8">
        <v>0.14053519964218142</v>
      </c>
      <c r="BI25" s="8">
        <v>8.9208086331685477E-3</v>
      </c>
      <c r="BJ25" s="8">
        <v>2.3729312419891346E-2</v>
      </c>
      <c r="BK25" s="8"/>
      <c r="BL25" s="8"/>
      <c r="BM25" s="8">
        <v>0.66</v>
      </c>
      <c r="BN25" s="8">
        <v>0.62</v>
      </c>
      <c r="BO25" s="8">
        <v>0.52</v>
      </c>
      <c r="BP25" s="8">
        <v>-0.12</v>
      </c>
      <c r="BQ25" s="9"/>
      <c r="BR25" s="9"/>
      <c r="BS25" s="9"/>
      <c r="BT25" s="9"/>
      <c r="BU25" s="9"/>
      <c r="BV25" s="9"/>
      <c r="BW25" s="9"/>
      <c r="BX25" s="9"/>
      <c r="BY25" s="9"/>
      <c r="CA25" s="8"/>
      <c r="CC25" s="8"/>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10">
        <v>0</v>
      </c>
      <c r="DS25" s="10">
        <v>0.5</v>
      </c>
    </row>
    <row r="26" spans="1:123" ht="18" customHeight="1" x14ac:dyDescent="0.3">
      <c r="A26" s="11">
        <f t="shared" si="0"/>
        <v>1965</v>
      </c>
      <c r="B26" s="15"/>
      <c r="C26" s="15"/>
      <c r="D26" s="15"/>
      <c r="E26" s="36"/>
      <c r="F26" s="35"/>
      <c r="G26" s="8"/>
      <c r="H26" s="8"/>
      <c r="I26" s="8"/>
      <c r="J26" s="10"/>
      <c r="K26" s="8"/>
      <c r="L26" s="8"/>
      <c r="M26" s="8"/>
      <c r="N26" s="8"/>
      <c r="O26" s="8"/>
      <c r="P26" s="8"/>
      <c r="U26" s="10"/>
      <c r="V26" s="10"/>
      <c r="W26" s="10"/>
      <c r="Y26" s="10"/>
      <c r="Z26" s="10"/>
      <c r="AA26" s="10"/>
      <c r="AB26" s="10"/>
      <c r="AC26" s="10"/>
      <c r="AD26" s="10"/>
      <c r="AF26" s="10"/>
      <c r="AG26" s="10"/>
      <c r="AH26" s="10"/>
      <c r="AI26" s="10"/>
      <c r="AJ26" s="10"/>
      <c r="AK26" s="10"/>
      <c r="AM26" s="8">
        <v>-6.7994704818464202E-2</v>
      </c>
      <c r="AN26" s="8">
        <v>1.351369968122057E-2</v>
      </c>
      <c r="AO26" s="8">
        <v>-7.0592972953057609E-2</v>
      </c>
      <c r="AP26" s="8">
        <v>-1.8502208520412809E-2</v>
      </c>
      <c r="AQ26" s="8">
        <v>-0.13224413187586093</v>
      </c>
      <c r="AR26" s="8">
        <v>-0.12023642810397854</v>
      </c>
      <c r="AS26" s="8"/>
      <c r="AT26" s="8"/>
      <c r="AU26" s="8"/>
      <c r="AV26" s="8"/>
      <c r="AW26" s="8"/>
      <c r="AX26" s="8"/>
      <c r="AY26" s="8"/>
      <c r="AZ26" s="8"/>
      <c r="BA26" s="8"/>
      <c r="BB26" s="8"/>
      <c r="BC26" s="8"/>
      <c r="BD26" s="8"/>
      <c r="BE26" s="8">
        <v>0.84319999999999995</v>
      </c>
      <c r="BF26" s="8"/>
      <c r="BG26" s="8"/>
      <c r="BI26" s="8"/>
      <c r="BK26" s="8"/>
      <c r="BL26" s="8"/>
      <c r="BM26" s="8"/>
      <c r="BN26" s="8"/>
      <c r="BO26" s="8"/>
      <c r="BP26" s="8"/>
      <c r="BQ26" s="9"/>
      <c r="BR26" s="9"/>
      <c r="BS26" s="9"/>
      <c r="BT26" s="9"/>
      <c r="BU26" s="9"/>
      <c r="BV26" s="9"/>
      <c r="BW26" s="9"/>
      <c r="BX26" s="9"/>
      <c r="BY26" s="9"/>
      <c r="CA26" s="8"/>
      <c r="CC26" s="8"/>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10">
        <v>0</v>
      </c>
      <c r="DS26" s="10">
        <v>0.5</v>
      </c>
    </row>
    <row r="27" spans="1:123" ht="18" customHeight="1" x14ac:dyDescent="0.3">
      <c r="A27" s="11">
        <f t="shared" si="0"/>
        <v>1966</v>
      </c>
      <c r="B27" s="12"/>
      <c r="C27" s="12"/>
      <c r="D27" s="12"/>
      <c r="E27" s="13"/>
      <c r="F27" s="14"/>
      <c r="G27" s="8"/>
      <c r="H27" s="8"/>
      <c r="I27" s="8"/>
      <c r="J27" s="10"/>
      <c r="K27" s="8"/>
      <c r="L27" s="8"/>
      <c r="M27" s="8"/>
      <c r="N27" s="8"/>
      <c r="O27" s="8"/>
      <c r="P27" s="8"/>
      <c r="U27" s="10"/>
      <c r="V27" s="10"/>
      <c r="W27" s="10"/>
      <c r="Y27" s="10"/>
      <c r="Z27" s="10"/>
      <c r="AA27" s="10"/>
      <c r="AB27" s="10"/>
      <c r="AC27" s="10"/>
      <c r="AD27" s="10"/>
      <c r="AF27" s="10"/>
      <c r="AG27" s="10"/>
      <c r="AH27" s="10"/>
      <c r="AI27" s="10"/>
      <c r="AJ27" s="10"/>
      <c r="AK27" s="10"/>
      <c r="AM27" s="8"/>
      <c r="AN27" s="8"/>
      <c r="AO27" s="8"/>
      <c r="AP27" s="8"/>
      <c r="AQ27" s="8"/>
      <c r="AR27" s="8"/>
      <c r="AS27" s="8"/>
      <c r="AT27" s="8">
        <v>-0.21117365871732013</v>
      </c>
      <c r="AU27" s="8">
        <v>-9.6215397626237931E-2</v>
      </c>
      <c r="AV27" s="8">
        <v>-0.22081668782984637</v>
      </c>
      <c r="AW27" s="8">
        <v>-0.14493049506941935</v>
      </c>
      <c r="AX27" s="8">
        <v>-0.39893056707313257</v>
      </c>
      <c r="AY27" s="8">
        <v>-0.31507222552319125</v>
      </c>
      <c r="AZ27" s="8">
        <v>-0.30356194891523791</v>
      </c>
      <c r="BA27" s="8">
        <v>-0.23305046244353081</v>
      </c>
      <c r="BB27" s="8">
        <v>-4.6313818421053476E-3</v>
      </c>
      <c r="BC27" s="8"/>
      <c r="BD27" s="8"/>
      <c r="BE27" s="8"/>
      <c r="BF27" s="8"/>
      <c r="BG27" s="8">
        <v>0.75800000000000001</v>
      </c>
      <c r="BI27" s="8"/>
      <c r="BJ27" s="8">
        <v>3.5338249802589428E-2</v>
      </c>
      <c r="BK27" s="8"/>
      <c r="BL27" s="8"/>
      <c r="BM27" s="8"/>
      <c r="BN27" s="8"/>
      <c r="BO27" s="8"/>
      <c r="BP27" s="8"/>
      <c r="BQ27" s="9"/>
      <c r="BR27" s="9"/>
      <c r="BS27" s="9"/>
      <c r="BT27" s="9"/>
      <c r="BU27" s="9"/>
      <c r="BV27" s="9"/>
      <c r="BW27" s="9"/>
      <c r="BX27" s="9"/>
      <c r="BY27" s="9"/>
      <c r="CA27" s="8"/>
      <c r="CC27" s="8"/>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10">
        <v>0</v>
      </c>
      <c r="DS27" s="10">
        <v>0.5</v>
      </c>
    </row>
    <row r="28" spans="1:123" ht="18" customHeight="1" x14ac:dyDescent="0.3">
      <c r="A28" s="11">
        <f t="shared" si="0"/>
        <v>1967</v>
      </c>
      <c r="B28" s="12"/>
      <c r="C28" s="12"/>
      <c r="D28" s="12"/>
      <c r="E28" s="13"/>
      <c r="F28" s="14"/>
      <c r="G28" s="8"/>
      <c r="H28" s="8"/>
      <c r="I28" s="8"/>
      <c r="J28" s="10"/>
      <c r="K28" s="8"/>
      <c r="L28" s="8"/>
      <c r="M28" s="8"/>
      <c r="N28" s="8"/>
      <c r="O28" s="8"/>
      <c r="P28" s="8"/>
      <c r="U28" s="10"/>
      <c r="V28" s="10"/>
      <c r="W28" s="10"/>
      <c r="Y28" s="10"/>
      <c r="Z28" s="10"/>
      <c r="AA28" s="10"/>
      <c r="AB28" s="10"/>
      <c r="AC28" s="10"/>
      <c r="AD28" s="10"/>
      <c r="AF28" s="10"/>
      <c r="AG28" s="10"/>
      <c r="AH28" s="10"/>
      <c r="AI28" s="10"/>
      <c r="AJ28" s="10"/>
      <c r="AK28" s="10"/>
      <c r="AM28" s="8">
        <v>-5.0456751202025724E-2</v>
      </c>
      <c r="AN28" s="8">
        <v>4.4701460431833984E-2</v>
      </c>
      <c r="AO28" s="8">
        <v>-9.2889842586353188E-2</v>
      </c>
      <c r="AP28" s="8">
        <v>5.7591921651700267E-3</v>
      </c>
      <c r="AQ28" s="8">
        <v>-0.13443720104603052</v>
      </c>
      <c r="AR28" s="8">
        <v>-0.12987997344807567</v>
      </c>
      <c r="AS28" s="8"/>
      <c r="AT28" s="8"/>
      <c r="AU28" s="8"/>
      <c r="AV28" s="8"/>
      <c r="AW28" s="8"/>
      <c r="AX28" s="8"/>
      <c r="AY28" s="8"/>
      <c r="AZ28" s="8"/>
      <c r="BA28" s="8"/>
      <c r="BB28" s="8"/>
      <c r="BC28" s="8"/>
      <c r="BD28" s="8"/>
      <c r="BE28" s="8"/>
      <c r="BF28" s="8">
        <v>0.80920000000000003</v>
      </c>
      <c r="BG28" s="8"/>
      <c r="BI28" s="8">
        <v>4.2234739661216741E-2</v>
      </c>
      <c r="BK28" s="8"/>
      <c r="BL28" s="8"/>
      <c r="BM28" s="8"/>
      <c r="BN28" s="8"/>
      <c r="BO28" s="8"/>
      <c r="BP28" s="8"/>
      <c r="BQ28" s="9"/>
      <c r="BR28" s="9"/>
      <c r="BS28" s="9"/>
      <c r="BT28" s="9"/>
      <c r="BU28" s="9"/>
      <c r="BV28" s="9"/>
      <c r="BW28" s="9"/>
      <c r="BX28" s="9"/>
      <c r="BY28" s="9"/>
      <c r="CA28" s="8"/>
      <c r="CC28" s="8"/>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10">
        <v>0</v>
      </c>
      <c r="DS28" s="10">
        <v>0.5</v>
      </c>
    </row>
    <row r="29" spans="1:123" ht="18" customHeight="1" x14ac:dyDescent="0.3">
      <c r="A29" s="11">
        <f t="shared" si="0"/>
        <v>1968</v>
      </c>
      <c r="B29" s="12">
        <v>0.42718706493994313</v>
      </c>
      <c r="C29" s="12">
        <v>0.43415743689121472</v>
      </c>
      <c r="D29" s="12">
        <v>0.13865549816884215</v>
      </c>
      <c r="E29" s="13">
        <v>0.49595378391778605</v>
      </c>
      <c r="F29" s="14">
        <v>0.504046216082214</v>
      </c>
      <c r="G29" s="8">
        <v>1.9082809721584534E-2</v>
      </c>
      <c r="H29" s="8"/>
      <c r="I29" s="8"/>
      <c r="J29" s="10">
        <v>3.0810947296351525E-2</v>
      </c>
      <c r="K29" s="8"/>
      <c r="L29" s="8"/>
      <c r="M29" s="8">
        <v>-0.11034233855242903</v>
      </c>
      <c r="N29" s="8">
        <v>-0.11912770775224933</v>
      </c>
      <c r="O29" s="8">
        <v>-7.7212597501671837E-2</v>
      </c>
      <c r="P29" s="8"/>
      <c r="Q29" s="8">
        <v>-8.7357891823025932E-2</v>
      </c>
      <c r="R29" s="8">
        <v>-9.4441858384943886E-2</v>
      </c>
      <c r="S29" s="8">
        <v>-5.1290604517681984E-2</v>
      </c>
      <c r="T29" s="9"/>
      <c r="U29" s="10">
        <v>-0.16566733540452366</v>
      </c>
      <c r="V29" s="10">
        <v>-0.17114759783089845</v>
      </c>
      <c r="W29" s="10">
        <v>-9.584777171443698E-2</v>
      </c>
      <c r="Y29" s="10">
        <v>0.48318840548615088</v>
      </c>
      <c r="Z29" s="10">
        <v>0.47867361614798742</v>
      </c>
      <c r="AA29" s="10">
        <v>0.43843122595732464</v>
      </c>
      <c r="AB29" s="10"/>
      <c r="AC29" s="10">
        <v>-0.23675020156789989</v>
      </c>
      <c r="AD29" s="10">
        <v>-0.1669306378778132</v>
      </c>
      <c r="AE29" s="10">
        <v>4.4299673462004557E-2</v>
      </c>
      <c r="AF29" s="10">
        <v>-9.5590277979686541E-2</v>
      </c>
      <c r="AG29" s="10">
        <v>-6.9909310556774268E-3</v>
      </c>
      <c r="AH29" s="10">
        <v>-0.12685754313784017</v>
      </c>
      <c r="AI29" s="10">
        <v>-6.4838000291033787E-2</v>
      </c>
      <c r="AJ29" s="10">
        <v>-0.19351044195501593</v>
      </c>
      <c r="AK29" s="10">
        <v>-0.14035083380061047</v>
      </c>
      <c r="AM29" s="8"/>
      <c r="AN29" s="8"/>
      <c r="AO29" s="8"/>
      <c r="AP29" s="8"/>
      <c r="AQ29" s="8"/>
      <c r="AR29" s="8"/>
      <c r="AS29" s="8"/>
      <c r="AT29" s="8"/>
      <c r="AU29" s="8"/>
      <c r="AV29" s="8"/>
      <c r="AW29" s="8"/>
      <c r="AX29" s="8"/>
      <c r="AY29" s="8"/>
      <c r="AZ29" s="8"/>
      <c r="BA29" s="8"/>
      <c r="BB29" s="8"/>
      <c r="BC29" s="8"/>
      <c r="BD29" s="8">
        <v>0.60899999999999999</v>
      </c>
      <c r="BE29" s="8"/>
      <c r="BF29" s="8">
        <v>0.79959999999999998</v>
      </c>
      <c r="BG29" s="8"/>
      <c r="BH29" s="8">
        <v>0.15520725250244144</v>
      </c>
      <c r="BI29" s="8"/>
      <c r="BK29" s="8"/>
      <c r="BL29" s="8"/>
      <c r="BM29" s="8"/>
      <c r="BN29" s="8"/>
      <c r="BO29" s="8"/>
      <c r="BP29" s="8"/>
      <c r="BQ29" s="9"/>
      <c r="BR29" s="9"/>
      <c r="BS29" s="9"/>
      <c r="BT29" s="9"/>
      <c r="BU29" s="9"/>
      <c r="BV29" s="9"/>
      <c r="BW29" s="9"/>
      <c r="BX29" s="9"/>
      <c r="BY29" s="9"/>
      <c r="CA29" s="8"/>
      <c r="CC29" s="8"/>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10">
        <v>0</v>
      </c>
      <c r="DS29" s="10">
        <v>0.5</v>
      </c>
    </row>
    <row r="30" spans="1:123" ht="18" customHeight="1" x14ac:dyDescent="0.3">
      <c r="A30" s="11">
        <f t="shared" si="0"/>
        <v>1969</v>
      </c>
      <c r="B30" s="15"/>
      <c r="C30" s="15"/>
      <c r="D30" s="15"/>
      <c r="E30" s="36"/>
      <c r="F30" s="35"/>
      <c r="G30" s="8"/>
      <c r="H30" s="8"/>
      <c r="I30" s="8"/>
      <c r="J30" s="10"/>
      <c r="K30" s="8"/>
      <c r="L30" s="8"/>
      <c r="M30" s="8"/>
      <c r="N30" s="8"/>
      <c r="O30" s="8"/>
      <c r="P30" s="8"/>
      <c r="U30" s="10"/>
      <c r="V30" s="10"/>
      <c r="W30" s="10"/>
      <c r="Y30" s="10"/>
      <c r="Z30" s="10"/>
      <c r="AA30" s="10"/>
      <c r="AB30" s="10"/>
      <c r="AC30" s="10"/>
      <c r="AD30" s="10"/>
      <c r="AF30" s="10"/>
      <c r="AG30" s="10"/>
      <c r="AH30" s="10"/>
      <c r="AI30" s="10"/>
      <c r="AJ30" s="10"/>
      <c r="AK30" s="10"/>
      <c r="AM30" s="8"/>
      <c r="AN30" s="8"/>
      <c r="AO30" s="8"/>
      <c r="AP30" s="8"/>
      <c r="AQ30" s="8"/>
      <c r="AR30" s="8"/>
      <c r="AS30" s="8"/>
      <c r="AT30" s="8"/>
      <c r="AU30" s="8"/>
      <c r="AV30" s="8"/>
      <c r="AW30" s="8"/>
      <c r="AX30" s="8"/>
      <c r="AY30" s="8"/>
      <c r="AZ30" s="8"/>
      <c r="BA30" s="8"/>
      <c r="BB30" s="8"/>
      <c r="BC30" s="8"/>
      <c r="BD30" s="8"/>
      <c r="BE30" s="8">
        <v>0.77590000000000003</v>
      </c>
      <c r="BF30" s="8"/>
      <c r="BG30" s="8"/>
      <c r="BI30" s="8"/>
      <c r="BK30" s="8"/>
      <c r="BL30" s="8"/>
      <c r="BM30" s="8"/>
      <c r="BN30" s="8"/>
      <c r="BO30" s="8"/>
      <c r="BP30" s="8"/>
      <c r="BQ30" s="9"/>
      <c r="BR30" s="9"/>
      <c r="BS30" s="9"/>
      <c r="BT30" s="9"/>
      <c r="BU30" s="9"/>
      <c r="BV30" s="9"/>
      <c r="BW30" s="9"/>
      <c r="BX30" s="9"/>
      <c r="BY30" s="9"/>
      <c r="CA30" s="8"/>
      <c r="CC30" s="8"/>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10">
        <v>0</v>
      </c>
      <c r="DS30" s="10">
        <v>0.5</v>
      </c>
    </row>
    <row r="31" spans="1:123" ht="18" customHeight="1" x14ac:dyDescent="0.3">
      <c r="A31" s="11">
        <f t="shared" si="0"/>
        <v>1970</v>
      </c>
      <c r="B31" s="12"/>
      <c r="C31" s="12"/>
      <c r="D31" s="12"/>
      <c r="E31" s="13"/>
      <c r="F31" s="14"/>
      <c r="G31" s="8"/>
      <c r="H31" s="8"/>
      <c r="I31" s="8"/>
      <c r="J31" s="10"/>
      <c r="K31" s="8"/>
      <c r="L31" s="8"/>
      <c r="M31" s="8"/>
      <c r="N31" s="8"/>
      <c r="O31" s="8"/>
      <c r="P31" s="8"/>
      <c r="U31" s="10"/>
      <c r="V31" s="10"/>
      <c r="W31" s="10"/>
      <c r="Y31" s="10"/>
      <c r="Z31" s="10"/>
      <c r="AA31" s="10"/>
      <c r="AB31" s="10"/>
      <c r="AC31" s="10"/>
      <c r="AD31" s="10"/>
      <c r="AF31" s="10"/>
      <c r="AG31" s="10"/>
      <c r="AH31" s="10"/>
      <c r="AI31" s="10"/>
      <c r="AJ31" s="10"/>
      <c r="AK31" s="10"/>
      <c r="AM31" s="37"/>
      <c r="AN31" s="37"/>
      <c r="AO31" s="37"/>
      <c r="AP31" s="37"/>
      <c r="AQ31" s="37"/>
      <c r="AR31" s="37"/>
      <c r="AS31" s="37"/>
      <c r="AT31" s="8">
        <v>-0.12041227868783907</v>
      </c>
      <c r="AU31" s="8">
        <v>-4.8037878430092495E-2</v>
      </c>
      <c r="AV31" s="8">
        <v>-0.13136911442795188</v>
      </c>
      <c r="AW31" s="8">
        <v>-0.12552322920933809</v>
      </c>
      <c r="AX31" s="8">
        <v>-0.23116702820653354</v>
      </c>
      <c r="AY31" s="8">
        <v>-0.16310011890992876</v>
      </c>
      <c r="AZ31" s="8">
        <v>-0.34483563281830609</v>
      </c>
      <c r="BA31" s="8">
        <v>-0.2681030054846546</v>
      </c>
      <c r="BB31" s="8">
        <v>-0.11366860461177256</v>
      </c>
      <c r="BC31" s="8"/>
      <c r="BD31" s="8"/>
      <c r="BE31" s="8"/>
      <c r="BF31" s="8"/>
      <c r="BG31" s="8">
        <v>0.72799999999999998</v>
      </c>
      <c r="BI31" s="37"/>
      <c r="BJ31" s="8">
        <v>1.5273120999336226E-2</v>
      </c>
      <c r="BK31" s="37"/>
      <c r="BL31" s="37"/>
      <c r="BM31" s="15"/>
      <c r="BN31" s="15"/>
      <c r="BO31" s="15"/>
      <c r="BP31" s="15"/>
      <c r="BQ31" s="16"/>
      <c r="BR31" s="16"/>
      <c r="BS31" s="16"/>
      <c r="BT31" s="16"/>
      <c r="BU31" s="16"/>
      <c r="BV31" s="16"/>
      <c r="BW31" s="16"/>
      <c r="BX31" s="16"/>
      <c r="BY31" s="16"/>
      <c r="CA31" s="15"/>
      <c r="CC31" s="15"/>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0">
        <v>0</v>
      </c>
      <c r="DS31" s="10">
        <v>0.5</v>
      </c>
    </row>
    <row r="32" spans="1:123" ht="18" customHeight="1" x14ac:dyDescent="0.3">
      <c r="A32" s="11">
        <f t="shared" si="0"/>
        <v>1971</v>
      </c>
      <c r="B32" s="12"/>
      <c r="C32" s="12"/>
      <c r="D32" s="12"/>
      <c r="E32" s="13"/>
      <c r="F32" s="14"/>
      <c r="G32" s="8"/>
      <c r="H32" s="8"/>
      <c r="I32" s="8"/>
      <c r="J32" s="10"/>
      <c r="K32" s="8"/>
      <c r="L32" s="8"/>
      <c r="M32" s="8"/>
      <c r="N32" s="8"/>
      <c r="O32" s="8"/>
      <c r="P32" s="8"/>
      <c r="U32" s="10"/>
      <c r="V32" s="10"/>
      <c r="W32" s="10"/>
      <c r="Y32" s="10"/>
      <c r="Z32" s="10"/>
      <c r="AA32" s="10"/>
      <c r="AB32" s="10"/>
      <c r="AC32" s="10"/>
      <c r="AD32" s="10"/>
      <c r="AF32" s="10"/>
      <c r="AG32" s="10"/>
      <c r="AH32" s="10"/>
      <c r="AI32" s="10"/>
      <c r="AJ32" s="10"/>
      <c r="AK32" s="10"/>
      <c r="AM32" s="8"/>
      <c r="AN32" s="8"/>
      <c r="AO32" s="8"/>
      <c r="AP32" s="8"/>
      <c r="AQ32" s="8"/>
      <c r="AR32" s="8"/>
      <c r="AS32" s="8"/>
      <c r="AT32" s="8"/>
      <c r="AU32" s="8"/>
      <c r="AV32" s="8"/>
      <c r="AW32" s="8"/>
      <c r="AX32" s="8"/>
      <c r="AY32" s="8"/>
      <c r="AZ32" s="8"/>
      <c r="BA32" s="8"/>
      <c r="BB32" s="8"/>
      <c r="BC32" s="8"/>
      <c r="BD32" s="8"/>
      <c r="BE32" s="8"/>
      <c r="BF32" s="8"/>
      <c r="BG32" s="8"/>
      <c r="BI32" s="8"/>
      <c r="BK32" s="8"/>
      <c r="BL32" s="8"/>
      <c r="BM32" s="8"/>
      <c r="BN32" s="8"/>
      <c r="BO32" s="8"/>
      <c r="BP32" s="8"/>
      <c r="BQ32" s="9"/>
      <c r="BR32" s="9"/>
      <c r="BS32" s="9"/>
      <c r="BT32" s="9"/>
      <c r="BU32" s="9"/>
      <c r="BV32" s="9"/>
      <c r="BW32" s="9"/>
      <c r="BX32" s="9"/>
      <c r="BY32" s="9"/>
      <c r="CA32" s="8"/>
      <c r="CC32" s="8"/>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10">
        <v>0</v>
      </c>
      <c r="DS32" s="10">
        <v>0.5</v>
      </c>
    </row>
    <row r="33" spans="1:123" ht="18" customHeight="1" x14ac:dyDescent="0.3">
      <c r="A33" s="11">
        <f t="shared" si="0"/>
        <v>1972</v>
      </c>
      <c r="B33" s="12">
        <v>0.37533357864584049</v>
      </c>
      <c r="C33" s="12">
        <v>0.60693243211910508</v>
      </c>
      <c r="D33" s="12">
        <v>1.7733989235054474E-2</v>
      </c>
      <c r="E33" s="13">
        <v>0.38210991170665387</v>
      </c>
      <c r="F33" s="14">
        <v>0.61789008829334613</v>
      </c>
      <c r="G33" s="8">
        <v>6.7893123969995389E-2</v>
      </c>
      <c r="H33" s="8"/>
      <c r="I33" s="8"/>
      <c r="J33" s="10">
        <v>0.12131029197255619</v>
      </c>
      <c r="K33" s="8"/>
      <c r="L33" s="8"/>
      <c r="M33" s="8">
        <v>-3.292774030138737E-2</v>
      </c>
      <c r="N33" s="8">
        <v>-4.1250211404196123E-2</v>
      </c>
      <c r="O33" s="8">
        <v>6.1945932999420954E-3</v>
      </c>
      <c r="P33" s="8"/>
      <c r="Q33" s="8">
        <v>-1.602046272225733E-2</v>
      </c>
      <c r="R33" s="8">
        <v>-2.1365809525610232E-2</v>
      </c>
      <c r="S33" s="8">
        <v>2.60667529411393E-2</v>
      </c>
      <c r="T33" s="9"/>
      <c r="U33" s="10">
        <v>-0.16037756784833793</v>
      </c>
      <c r="V33" s="10">
        <v>-0.14996705236963859</v>
      </c>
      <c r="W33" s="10">
        <v>-0.12990768363778588</v>
      </c>
      <c r="Y33" s="10">
        <v>0.50877973217621031</v>
      </c>
      <c r="Z33" s="10">
        <v>0.49990550753002122</v>
      </c>
      <c r="AA33" s="10">
        <v>0.48762558497371328</v>
      </c>
      <c r="AB33" s="10"/>
      <c r="AC33" s="10">
        <v>-0.26792933342133063</v>
      </c>
      <c r="AD33" s="10">
        <v>-0.23745944921077858</v>
      </c>
      <c r="AE33" s="10">
        <v>3.3497660366760031E-2</v>
      </c>
      <c r="AF33" s="10">
        <v>-7.4309074256207301E-3</v>
      </c>
      <c r="AG33" s="10">
        <v>5.9564413307899328E-2</v>
      </c>
      <c r="AH33" s="10">
        <v>-0.1533560458945179</v>
      </c>
      <c r="AI33" s="10">
        <v>-0.10645932138105385</v>
      </c>
      <c r="AJ33" s="10">
        <v>-0.2575580454308346</v>
      </c>
      <c r="AK33" s="10">
        <v>-0.21736085299072255</v>
      </c>
      <c r="AM33" s="8"/>
      <c r="AN33" s="8"/>
      <c r="AO33" s="8"/>
      <c r="AP33" s="8"/>
      <c r="AQ33" s="8"/>
      <c r="AR33" s="8"/>
      <c r="AS33" s="8"/>
      <c r="AT33" s="8"/>
      <c r="AU33" s="8"/>
      <c r="AV33" s="8"/>
      <c r="AW33" s="8"/>
      <c r="AX33" s="8"/>
      <c r="AY33" s="8"/>
      <c r="AZ33" s="8"/>
      <c r="BA33" s="8"/>
      <c r="BB33" s="8"/>
      <c r="BC33" s="8"/>
      <c r="BD33" s="8">
        <v>0.55200000000000005</v>
      </c>
      <c r="BE33" s="8"/>
      <c r="BF33" s="8"/>
      <c r="BG33" s="8"/>
      <c r="BH33" s="8">
        <v>0.17110416889190677</v>
      </c>
      <c r="BI33" s="8"/>
      <c r="BK33" s="8"/>
      <c r="BL33" s="8"/>
      <c r="BM33" s="8"/>
      <c r="BN33" s="8"/>
      <c r="BO33" s="8"/>
      <c r="BP33" s="8">
        <v>-0.08</v>
      </c>
      <c r="BQ33" s="9"/>
      <c r="BR33" s="9"/>
      <c r="BS33" s="9"/>
      <c r="BT33" s="9"/>
      <c r="BU33" s="9"/>
      <c r="BV33" s="9"/>
      <c r="BW33" s="9"/>
      <c r="BX33" s="9"/>
      <c r="BY33" s="9"/>
      <c r="CA33" s="8"/>
      <c r="CC33" s="8"/>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10">
        <v>0</v>
      </c>
      <c r="DS33" s="10">
        <v>0.5</v>
      </c>
    </row>
    <row r="34" spans="1:123" ht="18" customHeight="1" x14ac:dyDescent="0.3">
      <c r="A34" s="11">
        <f t="shared" si="0"/>
        <v>1973</v>
      </c>
      <c r="B34" s="15"/>
      <c r="C34" s="15"/>
      <c r="D34" s="15"/>
      <c r="E34" s="36"/>
      <c r="F34" s="35"/>
      <c r="G34" s="8"/>
      <c r="H34" s="8"/>
      <c r="I34" s="8"/>
      <c r="J34" s="10"/>
      <c r="K34" s="8"/>
      <c r="L34" s="8"/>
      <c r="M34" s="8"/>
      <c r="N34" s="8"/>
      <c r="O34" s="8"/>
      <c r="P34" s="8"/>
      <c r="U34" s="10"/>
      <c r="V34" s="10"/>
      <c r="W34" s="10"/>
      <c r="Y34" s="10"/>
      <c r="Z34" s="10"/>
      <c r="AA34" s="10"/>
      <c r="AB34" s="10"/>
      <c r="AC34" s="10"/>
      <c r="AD34" s="10"/>
      <c r="AF34" s="10"/>
      <c r="AG34" s="10"/>
      <c r="AH34" s="10"/>
      <c r="AI34" s="10"/>
      <c r="AJ34" s="10"/>
      <c r="AK34" s="10"/>
      <c r="AM34" s="8">
        <v>-3.8651371703616988E-2</v>
      </c>
      <c r="AN34" s="8">
        <v>3.3019235536870875E-2</v>
      </c>
      <c r="AO34" s="8">
        <v>-4.2147935952964795E-2</v>
      </c>
      <c r="AP34" s="8">
        <v>2.7748432753021812E-2</v>
      </c>
      <c r="AQ34" s="8">
        <v>-0.14988260136710274</v>
      </c>
      <c r="AR34" s="8">
        <v>-7.7395751636122168E-2</v>
      </c>
      <c r="AS34" s="8"/>
      <c r="AT34" s="8"/>
      <c r="AU34" s="8"/>
      <c r="AV34" s="8"/>
      <c r="AW34" s="8"/>
      <c r="AX34" s="8"/>
      <c r="AY34" s="8"/>
      <c r="AZ34" s="8"/>
      <c r="BA34" s="8"/>
      <c r="BB34" s="8"/>
      <c r="BC34" s="8"/>
      <c r="BD34" s="8"/>
      <c r="BE34" s="8"/>
      <c r="BF34" s="8">
        <v>0.81240000000000001</v>
      </c>
      <c r="BG34" s="8"/>
      <c r="BI34" s="8">
        <v>2.2670468688011203E-2</v>
      </c>
      <c r="BK34" s="8"/>
      <c r="BL34" s="8"/>
      <c r="BM34" s="8"/>
      <c r="BN34" s="8"/>
      <c r="BO34" s="8"/>
      <c r="BP34" s="8"/>
      <c r="BQ34" s="9"/>
      <c r="BR34" s="9"/>
      <c r="BS34" s="9"/>
      <c r="BT34" s="9"/>
      <c r="BU34" s="9"/>
      <c r="BV34" s="9"/>
      <c r="BW34" s="9"/>
      <c r="BX34" s="9"/>
      <c r="BY34" s="9"/>
      <c r="CA34" s="8"/>
      <c r="CC34" s="8"/>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10">
        <v>0</v>
      </c>
      <c r="DS34" s="10">
        <v>0.5</v>
      </c>
    </row>
    <row r="35" spans="1:123" ht="18" customHeight="1" x14ac:dyDescent="0.3">
      <c r="A35" s="11">
        <f t="shared" si="0"/>
        <v>1974</v>
      </c>
      <c r="B35" s="12"/>
      <c r="C35" s="12"/>
      <c r="D35" s="12"/>
      <c r="E35" s="13"/>
      <c r="F35" s="14"/>
      <c r="G35" s="8"/>
      <c r="H35" s="8"/>
      <c r="I35" s="8"/>
      <c r="J35" s="10"/>
      <c r="K35" s="8"/>
      <c r="L35" s="8"/>
      <c r="M35" s="8"/>
      <c r="N35" s="8"/>
      <c r="O35" s="8"/>
      <c r="P35" s="8"/>
      <c r="U35" s="10"/>
      <c r="V35" s="10"/>
      <c r="W35" s="10"/>
      <c r="Y35" s="10"/>
      <c r="Z35" s="10"/>
      <c r="AA35" s="10"/>
      <c r="AB35" s="10"/>
      <c r="AC35" s="10"/>
      <c r="AD35" s="10"/>
      <c r="AF35" s="10"/>
      <c r="AG35" s="10"/>
      <c r="AH35" s="10"/>
      <c r="AI35" s="10"/>
      <c r="AJ35" s="10"/>
      <c r="AK35" s="10"/>
      <c r="AM35" s="8">
        <v>8.0515281483861667E-4</v>
      </c>
      <c r="AN35" s="8">
        <v>5.7048487121470086E-2</v>
      </c>
      <c r="AO35" s="8">
        <v>-1.8057982981227599E-3</v>
      </c>
      <c r="AP35" s="8">
        <v>5.1504321073816757E-2</v>
      </c>
      <c r="AQ35" s="8">
        <v>-0.11227475272284604</v>
      </c>
      <c r="AR35" s="8">
        <v>-6.6562678095146127E-2</v>
      </c>
      <c r="AS35" s="8"/>
      <c r="AT35" s="8">
        <v>-8.6052673913162597E-2</v>
      </c>
      <c r="AU35" s="8">
        <v>-1.8061231344201539E-2</v>
      </c>
      <c r="AV35" s="8">
        <v>-9.8289912033994786E-2</v>
      </c>
      <c r="AW35" s="8">
        <v>-8.7274459238508684E-2</v>
      </c>
      <c r="AX35" s="8">
        <v>-0.23859985876291498</v>
      </c>
      <c r="AY35" s="8">
        <v>-0.18754236645473416</v>
      </c>
      <c r="AZ35" s="8">
        <v>-0.38354847079916571</v>
      </c>
      <c r="BA35" s="8">
        <v>-0.29984592364294405</v>
      </c>
      <c r="BB35" s="8">
        <v>-9.4948612036250726E-2</v>
      </c>
      <c r="BC35" s="8"/>
      <c r="BD35" s="8"/>
      <c r="BE35" s="8">
        <v>0.87329999999999997</v>
      </c>
      <c r="BF35" s="8"/>
      <c r="BG35" s="8">
        <v>0.76800000000000002</v>
      </c>
      <c r="BI35" s="8">
        <v>2.3537805676460272E-2</v>
      </c>
      <c r="BJ35" s="8">
        <v>5.4073119163513206E-2</v>
      </c>
      <c r="BK35" s="8"/>
      <c r="BL35" s="8"/>
      <c r="BM35" s="8"/>
      <c r="BN35" s="8"/>
      <c r="BO35" s="8"/>
      <c r="BP35" s="8"/>
      <c r="BQ35" s="9"/>
      <c r="BR35" s="9"/>
      <c r="BS35" s="9"/>
      <c r="BT35" s="9"/>
      <c r="BU35" s="9"/>
      <c r="BV35" s="9"/>
      <c r="BW35" s="9"/>
      <c r="BX35" s="9"/>
      <c r="BY35" s="9"/>
      <c r="CA35" s="8"/>
      <c r="CC35" s="8"/>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10">
        <v>0</v>
      </c>
      <c r="DS35" s="10">
        <v>0.5</v>
      </c>
    </row>
    <row r="36" spans="1:123" ht="18" customHeight="1" x14ac:dyDescent="0.3">
      <c r="A36" s="11">
        <f t="shared" si="0"/>
        <v>1975</v>
      </c>
      <c r="B36" s="12"/>
      <c r="C36" s="12"/>
      <c r="D36" s="12"/>
      <c r="E36" s="13"/>
      <c r="F36" s="14"/>
      <c r="G36" s="8"/>
      <c r="H36" s="8"/>
      <c r="I36" s="8"/>
      <c r="J36" s="10"/>
      <c r="K36" s="8"/>
      <c r="L36" s="8"/>
      <c r="M36" s="8"/>
      <c r="N36" s="8"/>
      <c r="O36" s="8"/>
      <c r="P36" s="8"/>
      <c r="U36" s="10"/>
      <c r="V36" s="10"/>
      <c r="W36" s="10"/>
      <c r="Y36" s="10"/>
      <c r="Z36" s="10"/>
      <c r="AA36" s="10"/>
      <c r="AB36" s="10"/>
      <c r="AC36" s="10"/>
      <c r="AD36" s="10"/>
      <c r="AF36" s="10"/>
      <c r="AG36" s="10"/>
      <c r="AH36" s="10"/>
      <c r="AI36" s="10"/>
      <c r="AJ36" s="10"/>
      <c r="AK36" s="10"/>
      <c r="AM36" s="8"/>
      <c r="AN36" s="8"/>
      <c r="AO36" s="8"/>
      <c r="AP36" s="8"/>
      <c r="AQ36" s="8"/>
      <c r="AR36" s="8"/>
      <c r="AS36" s="8"/>
      <c r="AT36" s="8"/>
      <c r="AU36" s="8"/>
      <c r="AV36" s="8"/>
      <c r="AW36" s="8"/>
      <c r="AX36" s="8"/>
      <c r="AY36" s="8"/>
      <c r="AZ36" s="8"/>
      <c r="BA36" s="8"/>
      <c r="BB36" s="8"/>
      <c r="BC36" s="8"/>
      <c r="BD36" s="8"/>
      <c r="BE36" s="8"/>
      <c r="BF36" s="8"/>
      <c r="BG36" s="8"/>
      <c r="BI36" s="8"/>
      <c r="BK36" s="8"/>
      <c r="BL36" s="8"/>
      <c r="BM36" s="8"/>
      <c r="BN36" s="8"/>
      <c r="BO36" s="8"/>
      <c r="BP36" s="8"/>
      <c r="BQ36" s="9"/>
      <c r="BR36" s="9"/>
      <c r="BS36" s="9"/>
      <c r="BT36" s="9"/>
      <c r="BU36" s="9"/>
      <c r="BV36" s="9"/>
      <c r="BW36" s="9"/>
      <c r="BX36" s="9"/>
      <c r="BY36" s="9"/>
      <c r="CA36" s="8"/>
      <c r="CC36" s="8"/>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10">
        <v>0</v>
      </c>
      <c r="DS36" s="10">
        <v>0.5</v>
      </c>
    </row>
    <row r="37" spans="1:123" ht="18" customHeight="1" x14ac:dyDescent="0.3">
      <c r="A37" s="11">
        <f t="shared" si="0"/>
        <v>1976</v>
      </c>
      <c r="B37" s="12">
        <v>0.50064763563548431</v>
      </c>
      <c r="C37" s="12">
        <v>0.48001184807144953</v>
      </c>
      <c r="D37" s="12">
        <v>1.9340516293066219E-2</v>
      </c>
      <c r="E37" s="13">
        <v>0.51052138275664793</v>
      </c>
      <c r="F37" s="14">
        <v>0.48947861724335212</v>
      </c>
      <c r="G37" s="8">
        <v>4.2491418168097282E-2</v>
      </c>
      <c r="H37" s="8"/>
      <c r="I37" s="8"/>
      <c r="J37" s="10">
        <v>3.9455795532605219E-2</v>
      </c>
      <c r="K37" s="8"/>
      <c r="L37" s="8"/>
      <c r="M37" s="8">
        <v>-6.3333028569046657E-2</v>
      </c>
      <c r="N37" s="8">
        <v>-6.9257758967214089E-2</v>
      </c>
      <c r="O37" s="8">
        <v>2.2590976419891561E-3</v>
      </c>
      <c r="P37" s="8"/>
      <c r="Q37" s="8">
        <v>-4.8564801180830064E-2</v>
      </c>
      <c r="R37" s="8">
        <v>-5.0342609796524301E-2</v>
      </c>
      <c r="S37" s="8">
        <v>1.7945280284057976E-2</v>
      </c>
      <c r="T37" s="9"/>
      <c r="U37" s="10">
        <v>-0.2319881964868524</v>
      </c>
      <c r="V37" s="10">
        <v>-0.23689530491476382</v>
      </c>
      <c r="W37" s="10">
        <v>-0.1652622360650729</v>
      </c>
      <c r="Y37" s="10">
        <v>0.43905189048609639</v>
      </c>
      <c r="Z37" s="10">
        <v>0.43802950215804726</v>
      </c>
      <c r="AA37" s="10">
        <v>0.36681255027529774</v>
      </c>
      <c r="AB37" s="10"/>
      <c r="AC37" s="10">
        <v>-0.30513764967224033</v>
      </c>
      <c r="AD37" s="10">
        <v>-0.23841168925046083</v>
      </c>
      <c r="AE37" s="10">
        <v>3.5949306348851143E-2</v>
      </c>
      <c r="AF37" s="10">
        <v>-1.8004026064793167E-2</v>
      </c>
      <c r="AG37" s="10">
        <v>5.3894586632909122E-2</v>
      </c>
      <c r="AH37" s="10">
        <v>-0.19042675050926869</v>
      </c>
      <c r="AI37" s="10">
        <v>-0.14009772162087711</v>
      </c>
      <c r="AJ37" s="10">
        <v>-0.25998127305977153</v>
      </c>
      <c r="AK37" s="10">
        <v>-0.21684210544115015</v>
      </c>
      <c r="AM37" s="8"/>
      <c r="AN37" s="8"/>
      <c r="AO37" s="8"/>
      <c r="AP37" s="8"/>
      <c r="AQ37" s="8"/>
      <c r="AR37" s="8"/>
      <c r="AS37" s="8"/>
      <c r="AT37" s="8"/>
      <c r="AU37" s="8"/>
      <c r="AV37" s="8"/>
      <c r="AW37" s="8"/>
      <c r="AX37" s="8"/>
      <c r="AY37" s="8"/>
      <c r="AZ37" s="8"/>
      <c r="BA37" s="8"/>
      <c r="BB37" s="8"/>
      <c r="BC37" s="8"/>
      <c r="BD37" s="8">
        <v>0.53500000000000003</v>
      </c>
      <c r="BE37" s="8"/>
      <c r="BF37" s="8"/>
      <c r="BG37" s="8"/>
      <c r="BH37" s="8">
        <v>0.14525077342987064</v>
      </c>
      <c r="BI37" s="8"/>
      <c r="BK37" s="8"/>
      <c r="BL37" s="8"/>
      <c r="BM37" s="8"/>
      <c r="BN37" s="8"/>
      <c r="BO37" s="8"/>
      <c r="BP37" s="8"/>
      <c r="BQ37" s="9"/>
      <c r="BR37" s="9"/>
      <c r="BS37" s="9"/>
      <c r="BT37" s="9"/>
      <c r="BU37" s="9"/>
      <c r="BV37" s="9"/>
      <c r="BW37" s="9"/>
      <c r="BX37" s="9"/>
      <c r="BY37" s="9"/>
      <c r="CA37" s="8"/>
      <c r="CC37" s="8"/>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10">
        <v>0</v>
      </c>
      <c r="DS37" s="10">
        <v>0.5</v>
      </c>
    </row>
    <row r="38" spans="1:123" ht="18" customHeight="1" x14ac:dyDescent="0.3">
      <c r="A38" s="11">
        <f t="shared" si="0"/>
        <v>1977</v>
      </c>
      <c r="B38" s="15"/>
      <c r="C38" s="15"/>
      <c r="D38" s="15"/>
      <c r="E38" s="36"/>
      <c r="F38" s="35"/>
      <c r="G38" s="8"/>
      <c r="H38" s="8"/>
      <c r="I38" s="8"/>
      <c r="J38" s="10"/>
      <c r="K38" s="8"/>
      <c r="L38" s="8"/>
      <c r="M38" s="8"/>
      <c r="N38" s="8"/>
      <c r="O38" s="8"/>
      <c r="P38" s="8"/>
      <c r="U38" s="10"/>
      <c r="V38" s="10"/>
      <c r="W38" s="10"/>
      <c r="Y38" s="10"/>
      <c r="Z38" s="10"/>
      <c r="AA38" s="10"/>
      <c r="AB38" s="10"/>
      <c r="AC38" s="10"/>
      <c r="AD38" s="10"/>
      <c r="AF38" s="10"/>
      <c r="AG38" s="10"/>
      <c r="AH38" s="10"/>
      <c r="AI38" s="10"/>
      <c r="AJ38" s="10"/>
      <c r="AK38" s="10"/>
      <c r="AM38" s="8"/>
      <c r="AN38" s="8"/>
      <c r="AO38" s="8"/>
      <c r="AP38" s="8"/>
      <c r="AQ38" s="8"/>
      <c r="AR38" s="8"/>
      <c r="AS38" s="8"/>
      <c r="AT38" s="8"/>
      <c r="AU38" s="8"/>
      <c r="AV38" s="8"/>
      <c r="AW38" s="8"/>
      <c r="AX38" s="8"/>
      <c r="AY38" s="8"/>
      <c r="AZ38" s="8"/>
      <c r="BA38" s="8"/>
      <c r="BB38" s="8"/>
      <c r="BC38" s="8"/>
      <c r="BD38" s="8"/>
      <c r="BE38" s="8"/>
      <c r="BF38" s="8"/>
      <c r="BG38" s="8"/>
      <c r="BI38" s="8"/>
      <c r="BK38" s="8"/>
      <c r="BL38" s="8"/>
      <c r="BM38" s="8"/>
      <c r="BN38" s="8"/>
      <c r="BO38" s="8"/>
      <c r="BP38" s="8"/>
      <c r="BQ38" s="9"/>
      <c r="BR38" s="9"/>
      <c r="BS38" s="9"/>
      <c r="BT38" s="9"/>
      <c r="BU38" s="9"/>
      <c r="BV38" s="9"/>
      <c r="BW38" s="9"/>
      <c r="BX38" s="9"/>
      <c r="BY38" s="9"/>
      <c r="CA38" s="8"/>
      <c r="CC38" s="8"/>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10">
        <v>0</v>
      </c>
      <c r="DS38" s="10">
        <v>0.5</v>
      </c>
    </row>
    <row r="39" spans="1:123" ht="18" customHeight="1" x14ac:dyDescent="0.3">
      <c r="A39" s="11">
        <f t="shared" ref="A39:A70" si="1">A38+1</f>
        <v>1978</v>
      </c>
      <c r="B39" s="12"/>
      <c r="C39" s="12"/>
      <c r="D39" s="12"/>
      <c r="E39" s="13"/>
      <c r="F39" s="14"/>
      <c r="G39" s="8"/>
      <c r="H39" s="8"/>
      <c r="I39" s="8"/>
      <c r="J39" s="10"/>
      <c r="K39" s="8"/>
      <c r="L39" s="8"/>
      <c r="M39" s="8"/>
      <c r="N39" s="8"/>
      <c r="O39" s="8"/>
      <c r="P39" s="8"/>
      <c r="U39" s="10"/>
      <c r="V39" s="10"/>
      <c r="W39" s="10"/>
      <c r="Y39" s="10"/>
      <c r="Z39" s="10"/>
      <c r="AA39" s="10"/>
      <c r="AB39" s="10"/>
      <c r="AC39" s="10"/>
      <c r="AD39" s="10"/>
      <c r="AF39" s="10"/>
      <c r="AG39" s="10"/>
      <c r="AH39" s="10"/>
      <c r="AI39" s="10"/>
      <c r="AJ39" s="10"/>
      <c r="AK39" s="10"/>
      <c r="AM39" s="8">
        <v>-1.3074857960086228E-2</v>
      </c>
      <c r="AN39" s="8">
        <v>3.7494616712119906E-2</v>
      </c>
      <c r="AO39" s="8">
        <v>-1.7165073737302101E-2</v>
      </c>
      <c r="AP39" s="8">
        <v>3.1888356471467247E-2</v>
      </c>
      <c r="AQ39" s="8">
        <v>-0.15238048964076567</v>
      </c>
      <c r="AR39" s="8">
        <v>-8.4298816945388905E-2</v>
      </c>
      <c r="AS39" s="8"/>
      <c r="AT39" s="8"/>
      <c r="AU39" s="8"/>
      <c r="AV39" s="8"/>
      <c r="AW39" s="8"/>
      <c r="AX39" s="8"/>
      <c r="AY39" s="8"/>
      <c r="AZ39" s="8"/>
      <c r="BA39" s="8"/>
      <c r="BB39" s="8"/>
      <c r="BC39" s="8"/>
      <c r="BD39" s="8"/>
      <c r="BE39" s="8"/>
      <c r="BF39" s="8">
        <v>0.82779999999999998</v>
      </c>
      <c r="BG39" s="8"/>
      <c r="BI39" s="8">
        <v>2.0625716447830206E-2</v>
      </c>
      <c r="BK39" s="8"/>
      <c r="BL39" s="8"/>
      <c r="BM39" s="8"/>
      <c r="BN39" s="8"/>
      <c r="BO39" s="8"/>
      <c r="BP39" s="8"/>
      <c r="BQ39" s="9"/>
      <c r="BR39" s="9"/>
      <c r="BS39" s="9"/>
      <c r="BT39" s="9"/>
      <c r="BU39" s="9"/>
      <c r="BV39" s="9"/>
      <c r="BW39" s="9"/>
      <c r="BX39" s="9"/>
      <c r="BY39" s="9"/>
      <c r="CA39" s="8"/>
      <c r="CC39" s="8"/>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10">
        <v>0</v>
      </c>
      <c r="DS39" s="10">
        <v>0.5</v>
      </c>
    </row>
    <row r="40" spans="1:123" ht="18" customHeight="1" x14ac:dyDescent="0.3">
      <c r="A40" s="11">
        <f t="shared" si="1"/>
        <v>1979</v>
      </c>
      <c r="B40" s="12"/>
      <c r="C40" s="12"/>
      <c r="D40" s="12"/>
      <c r="E40" s="13"/>
      <c r="F40" s="14"/>
      <c r="G40" s="8"/>
      <c r="H40" s="8"/>
      <c r="I40" s="8"/>
      <c r="J40" s="10"/>
      <c r="K40" s="8"/>
      <c r="L40" s="8"/>
      <c r="M40" s="8"/>
      <c r="N40" s="8"/>
      <c r="O40" s="8"/>
      <c r="P40" s="8"/>
      <c r="U40" s="10"/>
      <c r="V40" s="10"/>
      <c r="W40" s="10"/>
      <c r="Y40" s="10"/>
      <c r="Z40" s="10"/>
      <c r="AA40" s="10"/>
      <c r="AB40" s="10"/>
      <c r="AC40" s="10"/>
      <c r="AD40" s="10"/>
      <c r="AF40" s="10"/>
      <c r="AG40" s="10"/>
      <c r="AH40" s="10"/>
      <c r="AI40" s="10"/>
      <c r="AJ40" s="10"/>
      <c r="AK40" s="10"/>
      <c r="AM40" s="8"/>
      <c r="AN40" s="8"/>
      <c r="AO40" s="8"/>
      <c r="AP40" s="8"/>
      <c r="AQ40" s="8"/>
      <c r="AR40" s="8"/>
      <c r="AS40" s="8"/>
      <c r="AT40" s="8">
        <v>-0.14260765540007886</v>
      </c>
      <c r="AU40" s="8">
        <v>-9.1014580533756662E-2</v>
      </c>
      <c r="AV40" s="8">
        <v>-0.13671316038834211</v>
      </c>
      <c r="AW40" s="8">
        <v>-0.14364282709454085</v>
      </c>
      <c r="AX40" s="8">
        <v>-0.25952548302287903</v>
      </c>
      <c r="AY40" s="8">
        <v>-0.19322845239877859</v>
      </c>
      <c r="AZ40" s="8">
        <v>-0.37356356309383387</v>
      </c>
      <c r="BA40" s="8">
        <v>-0.23885026002656953</v>
      </c>
      <c r="BB40" s="8">
        <v>-0.11403808007095484</v>
      </c>
      <c r="BC40" s="8"/>
      <c r="BD40" s="8"/>
      <c r="BE40" s="8"/>
      <c r="BF40" s="8"/>
      <c r="BG40" s="8">
        <v>0.76</v>
      </c>
      <c r="BI40" s="8"/>
      <c r="BJ40" s="8">
        <v>6.2476731836795807E-2</v>
      </c>
      <c r="BK40" s="8"/>
      <c r="BL40" s="8"/>
      <c r="BM40" s="8"/>
      <c r="BN40" s="8"/>
      <c r="BO40" s="8"/>
      <c r="BP40" s="8"/>
      <c r="BQ40" s="9"/>
      <c r="BR40" s="9"/>
      <c r="BS40" s="9"/>
      <c r="BT40" s="9"/>
      <c r="BU40" s="9"/>
      <c r="BV40" s="9"/>
      <c r="BW40" s="9"/>
      <c r="BX40" s="9"/>
      <c r="BY40" s="9"/>
      <c r="CA40" s="8"/>
      <c r="CC40" s="8"/>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10">
        <v>0</v>
      </c>
      <c r="DS40" s="10">
        <v>0.5</v>
      </c>
    </row>
    <row r="41" spans="1:123" ht="18" customHeight="1" x14ac:dyDescent="0.3">
      <c r="A41" s="11">
        <f t="shared" si="1"/>
        <v>1980</v>
      </c>
      <c r="B41" s="12">
        <v>0.41015280415394478</v>
      </c>
      <c r="C41" s="12">
        <v>0.5074814238045432</v>
      </c>
      <c r="D41" s="12">
        <v>8.2365772041512034E-2</v>
      </c>
      <c r="E41" s="13">
        <v>0.44696763880139323</v>
      </c>
      <c r="F41" s="14">
        <v>0.55303236119860677</v>
      </c>
      <c r="G41" s="8">
        <v>7.6411472887520593E-2</v>
      </c>
      <c r="H41" s="8"/>
      <c r="I41" s="8"/>
      <c r="J41" s="10">
        <v>-4.9557006155978127E-2</v>
      </c>
      <c r="K41" s="8"/>
      <c r="L41" s="8"/>
      <c r="M41" s="8">
        <v>-5.9857331207570086E-2</v>
      </c>
      <c r="N41" s="8">
        <v>-4.174848398915175E-2</v>
      </c>
      <c r="O41" s="8">
        <v>3.7196086393071329E-2</v>
      </c>
      <c r="P41" s="8"/>
      <c r="Q41" s="8">
        <v>-9.4591440180965686E-3</v>
      </c>
      <c r="R41" s="8">
        <v>1.2963118599210559E-2</v>
      </c>
      <c r="S41" s="8">
        <v>9.5466905190456808E-2</v>
      </c>
      <c r="T41" s="9"/>
      <c r="U41" s="10">
        <v>-0.17286966682591665</v>
      </c>
      <c r="V41" s="10">
        <v>-0.1552281598303305</v>
      </c>
      <c r="W41" s="10">
        <v>-0.10218984054007786</v>
      </c>
      <c r="Y41" s="10">
        <v>0.47761877937826086</v>
      </c>
      <c r="Z41" s="10">
        <v>0.47765965494266027</v>
      </c>
      <c r="AA41" s="10">
        <v>0.42204294614772997</v>
      </c>
      <c r="AB41" s="10"/>
      <c r="AC41" s="10">
        <v>-0.26019510733588441</v>
      </c>
      <c r="AD41" s="10">
        <v>-0.18951528105004561</v>
      </c>
      <c r="AE41" s="10">
        <v>4.4174533119765991E-2</v>
      </c>
      <c r="AF41" s="10">
        <v>5.1292372070690817E-2</v>
      </c>
      <c r="AG41" s="10">
        <v>0.1396414383102228</v>
      </c>
      <c r="AH41" s="10">
        <v>-0.13311201372391404</v>
      </c>
      <c r="AI41" s="10">
        <v>-7.1267667356241668E-2</v>
      </c>
      <c r="AJ41" s="10">
        <v>-0.21602000092190521</v>
      </c>
      <c r="AK41" s="10">
        <v>-0.16301056117818602</v>
      </c>
      <c r="AM41" s="8"/>
      <c r="AN41" s="8"/>
      <c r="AO41" s="8"/>
      <c r="AP41" s="8"/>
      <c r="AQ41" s="8"/>
      <c r="AR41" s="8"/>
      <c r="AS41" s="8"/>
      <c r="AT41" s="8"/>
      <c r="AU41" s="8"/>
      <c r="AV41" s="8"/>
      <c r="AW41" s="8"/>
      <c r="AX41" s="8"/>
      <c r="AY41" s="8"/>
      <c r="AZ41" s="8"/>
      <c r="BA41" s="8"/>
      <c r="BB41" s="8"/>
      <c r="BC41" s="8"/>
      <c r="BD41" s="8">
        <v>0.52600000000000002</v>
      </c>
      <c r="BE41" s="8"/>
      <c r="BF41" s="8"/>
      <c r="BG41" s="8"/>
      <c r="BH41" s="8">
        <v>0.12027072548866199</v>
      </c>
      <c r="BI41" s="8"/>
      <c r="BK41" s="8"/>
      <c r="BL41" s="8"/>
      <c r="BM41" s="8"/>
      <c r="BN41" s="8">
        <v>0.36</v>
      </c>
      <c r="BO41" s="8">
        <v>0.31</v>
      </c>
      <c r="BP41" s="8">
        <v>-4.9999999999999989E-2</v>
      </c>
      <c r="BQ41" s="9"/>
      <c r="BR41" s="9"/>
      <c r="BS41" s="9"/>
      <c r="BT41" s="9"/>
      <c r="BU41" s="9"/>
      <c r="BV41" s="9"/>
      <c r="BW41" s="9"/>
      <c r="BX41" s="9"/>
      <c r="BY41" s="9"/>
      <c r="CA41" s="8"/>
      <c r="CC41" s="8"/>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10">
        <v>0</v>
      </c>
      <c r="DS41" s="10">
        <v>0.5</v>
      </c>
    </row>
    <row r="42" spans="1:123" ht="18" customHeight="1" x14ac:dyDescent="0.3">
      <c r="A42" s="11">
        <f t="shared" si="1"/>
        <v>1981</v>
      </c>
      <c r="B42" s="15"/>
      <c r="C42" s="15"/>
      <c r="D42" s="15"/>
      <c r="E42" s="36"/>
      <c r="F42" s="35"/>
      <c r="G42" s="8"/>
      <c r="H42" s="8"/>
      <c r="I42" s="8"/>
      <c r="J42" s="10"/>
      <c r="K42" s="8"/>
      <c r="L42" s="8"/>
      <c r="M42" s="8"/>
      <c r="N42" s="8"/>
      <c r="O42" s="8"/>
      <c r="P42" s="8"/>
      <c r="U42" s="10"/>
      <c r="V42" s="10"/>
      <c r="W42" s="10"/>
      <c r="Y42" s="10"/>
      <c r="Z42" s="10"/>
      <c r="AA42" s="10"/>
      <c r="AB42" s="10"/>
      <c r="AC42" s="10"/>
      <c r="AD42" s="10"/>
      <c r="AF42" s="10"/>
      <c r="AG42" s="10"/>
      <c r="AH42" s="10"/>
      <c r="AI42" s="10"/>
      <c r="AJ42" s="10"/>
      <c r="AK42" s="10"/>
      <c r="AM42" s="8">
        <v>-1.0000000000000009E-2</v>
      </c>
      <c r="AN42" s="8"/>
      <c r="AO42" s="8">
        <v>-2.1298170799642635E-2</v>
      </c>
      <c r="AP42" s="8"/>
      <c r="AQ42" s="8"/>
      <c r="AR42" s="8"/>
      <c r="AS42" s="8"/>
      <c r="AT42" s="8"/>
      <c r="AU42" s="8"/>
      <c r="AV42" s="8"/>
      <c r="AW42" s="8"/>
      <c r="AX42" s="8"/>
      <c r="AY42" s="8"/>
      <c r="AZ42" s="8"/>
      <c r="BA42" s="8"/>
      <c r="BB42" s="8"/>
      <c r="BC42" s="8"/>
      <c r="BD42" s="8"/>
      <c r="BE42" s="8">
        <v>0.85850000000000004</v>
      </c>
      <c r="BF42" s="8">
        <v>0.70650000000000002</v>
      </c>
      <c r="BG42" s="8"/>
      <c r="BI42" s="8">
        <v>2.2081761062145239E-2</v>
      </c>
      <c r="BK42" s="8"/>
      <c r="BL42" s="8"/>
      <c r="BM42" s="8"/>
      <c r="BN42" s="8"/>
      <c r="BO42" s="8"/>
      <c r="BP42" s="8"/>
      <c r="BQ42" s="9"/>
      <c r="BR42" s="9"/>
      <c r="BS42" s="9"/>
      <c r="BT42" s="9"/>
      <c r="BU42" s="9"/>
      <c r="BV42" s="9"/>
      <c r="BW42" s="9"/>
      <c r="BX42" s="9"/>
      <c r="BY42" s="9"/>
      <c r="CA42" s="8"/>
      <c r="CC42" s="8"/>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10">
        <v>0</v>
      </c>
      <c r="DS42" s="10">
        <v>0.5</v>
      </c>
    </row>
    <row r="43" spans="1:123" ht="18" customHeight="1" x14ac:dyDescent="0.3">
      <c r="A43" s="11">
        <f t="shared" si="1"/>
        <v>1982</v>
      </c>
      <c r="B43" s="12"/>
      <c r="C43" s="12"/>
      <c r="D43" s="12"/>
      <c r="E43" s="13"/>
      <c r="F43" s="14"/>
      <c r="G43" s="8"/>
      <c r="H43" s="8"/>
      <c r="I43" s="8"/>
      <c r="J43" s="10"/>
      <c r="K43" s="8"/>
      <c r="L43" s="8"/>
      <c r="M43" s="8"/>
      <c r="N43" s="8"/>
      <c r="O43" s="8"/>
      <c r="P43" s="8"/>
      <c r="U43" s="10"/>
      <c r="V43" s="10"/>
      <c r="W43" s="10"/>
      <c r="Y43" s="10"/>
      <c r="Z43" s="10"/>
      <c r="AA43" s="10"/>
      <c r="AB43" s="10"/>
      <c r="AC43" s="10"/>
      <c r="AD43" s="10"/>
      <c r="AF43" s="10"/>
      <c r="AG43" s="10"/>
      <c r="AH43" s="10"/>
      <c r="AI43" s="10"/>
      <c r="AJ43" s="10"/>
      <c r="AK43" s="10"/>
      <c r="AM43" s="8"/>
      <c r="AN43" s="8"/>
      <c r="AO43" s="8"/>
      <c r="AP43" s="8"/>
      <c r="AQ43" s="8"/>
      <c r="AR43" s="8"/>
      <c r="AS43" s="8"/>
      <c r="AT43" s="8"/>
      <c r="AU43" s="8"/>
      <c r="AV43" s="8"/>
      <c r="AW43" s="8"/>
      <c r="AX43" s="8"/>
      <c r="AY43" s="8"/>
      <c r="AZ43" s="8"/>
      <c r="BA43" s="8"/>
      <c r="BB43" s="8"/>
      <c r="BC43" s="8"/>
      <c r="BD43" s="8"/>
      <c r="BE43" s="8"/>
      <c r="BF43" s="8"/>
      <c r="BG43" s="8"/>
      <c r="BI43" s="8"/>
      <c r="BK43" s="8"/>
      <c r="BL43" s="8"/>
      <c r="BM43" s="8"/>
      <c r="BN43" s="8"/>
      <c r="BO43" s="8"/>
      <c r="BP43" s="8"/>
      <c r="BQ43" s="9"/>
      <c r="BR43" s="9"/>
      <c r="BS43" s="9"/>
      <c r="BT43" s="9"/>
      <c r="BU43" s="9"/>
      <c r="BV43" s="9"/>
      <c r="BW43" s="9"/>
      <c r="BX43" s="9"/>
      <c r="BY43" s="9"/>
      <c r="CA43" s="8"/>
      <c r="CC43" s="8"/>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10">
        <v>0</v>
      </c>
      <c r="DS43" s="10">
        <v>0.5</v>
      </c>
    </row>
    <row r="44" spans="1:123" ht="18" customHeight="1" x14ac:dyDescent="0.3">
      <c r="A44" s="11">
        <f t="shared" si="1"/>
        <v>1983</v>
      </c>
      <c r="B44" s="12"/>
      <c r="C44" s="12"/>
      <c r="D44" s="12"/>
      <c r="E44" s="13"/>
      <c r="F44" s="14"/>
      <c r="G44" s="8"/>
      <c r="H44" s="8"/>
      <c r="I44" s="8"/>
      <c r="J44" s="10"/>
      <c r="K44" s="8"/>
      <c r="L44" s="8"/>
      <c r="M44" s="8"/>
      <c r="N44" s="8"/>
      <c r="O44" s="8"/>
      <c r="P44" s="8"/>
      <c r="U44" s="10"/>
      <c r="V44" s="10"/>
      <c r="W44" s="10"/>
      <c r="Y44" s="10"/>
      <c r="Z44" s="10"/>
      <c r="AA44" s="10"/>
      <c r="AB44" s="10"/>
      <c r="AC44" s="10"/>
      <c r="AD44" s="10"/>
      <c r="AF44" s="10"/>
      <c r="AG44" s="10"/>
      <c r="AH44" s="10"/>
      <c r="AI44" s="10"/>
      <c r="AJ44" s="10"/>
      <c r="AK44" s="10"/>
      <c r="AM44" s="8"/>
      <c r="AN44" s="8"/>
      <c r="AO44" s="8"/>
      <c r="AP44" s="8"/>
      <c r="AQ44" s="8"/>
      <c r="AR44" s="8"/>
      <c r="AS44" s="8"/>
      <c r="AT44" s="8">
        <v>-0.15845048044462096</v>
      </c>
      <c r="AU44" s="8">
        <v>-7.7627453549020897E-2</v>
      </c>
      <c r="AV44" s="8">
        <v>-9.9897823077757783E-2</v>
      </c>
      <c r="AW44" s="8">
        <v>-7.7777629577689369E-2</v>
      </c>
      <c r="AX44" s="8">
        <v>-0.25803580286704342</v>
      </c>
      <c r="AY44" s="8">
        <v>-0.21924329138666804</v>
      </c>
      <c r="AZ44" s="8">
        <v>-0.33118525605243138</v>
      </c>
      <c r="BA44" s="8">
        <v>-0.27255849292214596</v>
      </c>
      <c r="BB44" s="8">
        <v>-7.3149453185387958E-2</v>
      </c>
      <c r="BC44" s="8"/>
      <c r="BD44" s="8"/>
      <c r="BE44" s="8"/>
      <c r="BF44" s="8"/>
      <c r="BG44" s="8">
        <v>0.72699999999999998</v>
      </c>
      <c r="BI44" s="8"/>
      <c r="BJ44" s="8">
        <v>3.9022564887999933E-4</v>
      </c>
      <c r="BK44" s="8"/>
      <c r="BL44" s="8"/>
      <c r="BM44" s="8"/>
      <c r="BN44" s="8"/>
      <c r="BO44" s="8"/>
      <c r="BP44" s="8"/>
      <c r="BQ44" s="9"/>
      <c r="BR44" s="9"/>
      <c r="BS44" s="9"/>
      <c r="BT44" s="9"/>
      <c r="BU44" s="9"/>
      <c r="BV44" s="9"/>
      <c r="BW44" s="9"/>
      <c r="BX44" s="9"/>
      <c r="BY44" s="9"/>
      <c r="CA44" s="8"/>
      <c r="CC44" s="8"/>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10">
        <v>0</v>
      </c>
      <c r="DS44" s="10">
        <v>0.5</v>
      </c>
    </row>
    <row r="45" spans="1:123" ht="18" customHeight="1" x14ac:dyDescent="0.3">
      <c r="A45" s="11">
        <f t="shared" si="1"/>
        <v>1984</v>
      </c>
      <c r="B45" s="12">
        <v>0.40556969639420237</v>
      </c>
      <c r="C45" s="12">
        <v>0.58773237630422603</v>
      </c>
      <c r="D45" s="12">
        <v>6.6979273015716021E-3</v>
      </c>
      <c r="E45" s="13">
        <v>0.40830449018637599</v>
      </c>
      <c r="F45" s="14">
        <v>0.59169550981362407</v>
      </c>
      <c r="G45" s="8">
        <v>7.5463720858611943E-2</v>
      </c>
      <c r="H45" s="8"/>
      <c r="I45" s="8"/>
      <c r="J45" s="10">
        <v>-1.7948959575065024E-2</v>
      </c>
      <c r="K45" s="8"/>
      <c r="L45" s="8"/>
      <c r="M45" s="8">
        <v>-2.547191112111875E-2</v>
      </c>
      <c r="N45" s="8">
        <v>-1.4501087443017143E-2</v>
      </c>
      <c r="O45" s="8">
        <v>5.844026402183311E-2</v>
      </c>
      <c r="P45" s="8"/>
      <c r="Q45" s="8">
        <v>8.7187577106009641E-3</v>
      </c>
      <c r="R45" s="8">
        <v>2.1142942864821473E-2</v>
      </c>
      <c r="S45" s="8">
        <v>9.0635717441433603E-2</v>
      </c>
      <c r="T45" s="9"/>
      <c r="U45" s="10">
        <v>-0.19148895980561412</v>
      </c>
      <c r="V45" s="10">
        <v>-0.18744459990762322</v>
      </c>
      <c r="W45" s="10">
        <v>-0.15266725154008887</v>
      </c>
      <c r="Y45" s="10">
        <v>0.39419442384007775</v>
      </c>
      <c r="Z45" s="10">
        <v>0.39884036187345662</v>
      </c>
      <c r="AA45" s="10">
        <v>0.3421274479360254</v>
      </c>
      <c r="AB45" s="10"/>
      <c r="AC45" s="10">
        <v>-0.26545808053508835</v>
      </c>
      <c r="AD45" s="10">
        <v>-0.2266363722695631</v>
      </c>
      <c r="AE45" s="10">
        <v>3.4239889490498138E-2</v>
      </c>
      <c r="AF45" s="10">
        <v>5.6395827950935465E-2</v>
      </c>
      <c r="AG45" s="10">
        <v>0.12487560693193174</v>
      </c>
      <c r="AH45" s="10">
        <v>-0.17663517418343755</v>
      </c>
      <c r="AI45" s="10">
        <v>-0.12869932889674018</v>
      </c>
      <c r="AJ45" s="10">
        <v>-0.24718030596386198</v>
      </c>
      <c r="AK45" s="10">
        <v>-0.20609243857526421</v>
      </c>
      <c r="AM45" s="8"/>
      <c r="AN45" s="8"/>
      <c r="AO45" s="8"/>
      <c r="AP45" s="8"/>
      <c r="AQ45" s="8"/>
      <c r="AR45" s="8"/>
      <c r="AS45" s="8"/>
      <c r="AT45" s="8"/>
      <c r="AU45" s="8"/>
      <c r="AV45" s="8"/>
      <c r="AW45" s="8"/>
      <c r="AX45" s="8"/>
      <c r="AY45" s="8"/>
      <c r="AZ45" s="8"/>
      <c r="BA45" s="8"/>
      <c r="BB45" s="8"/>
      <c r="BC45" s="8"/>
      <c r="BD45" s="8">
        <v>0.53300000000000003</v>
      </c>
      <c r="BE45" s="8"/>
      <c r="BF45" s="8"/>
      <c r="BG45" s="8"/>
      <c r="BH45" s="8">
        <v>0.16931410431861901</v>
      </c>
      <c r="BI45" s="8"/>
      <c r="BK45" s="8"/>
      <c r="BL45" s="8"/>
      <c r="BM45" s="8"/>
      <c r="BN45" s="8">
        <v>0.34</v>
      </c>
      <c r="BO45" s="8">
        <v>0.37</v>
      </c>
      <c r="BP45" s="8">
        <v>2.9999999999999971E-2</v>
      </c>
      <c r="BQ45" s="9"/>
      <c r="BR45" s="9"/>
      <c r="BS45" s="9"/>
      <c r="BT45" s="9"/>
      <c r="BU45" s="9"/>
      <c r="BV45" s="9"/>
      <c r="BW45" s="9"/>
      <c r="BX45" s="9"/>
      <c r="BY45" s="9"/>
      <c r="CA45" s="8"/>
      <c r="CC45" s="8"/>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10">
        <v>0</v>
      </c>
      <c r="DS45" s="10">
        <v>0.5</v>
      </c>
    </row>
    <row r="46" spans="1:123" ht="18" customHeight="1" x14ac:dyDescent="0.3">
      <c r="A46" s="11">
        <f t="shared" si="1"/>
        <v>1985</v>
      </c>
      <c r="B46" s="15"/>
      <c r="C46" s="15"/>
      <c r="D46" s="15"/>
      <c r="E46" s="36"/>
      <c r="F46" s="35"/>
      <c r="G46" s="8"/>
      <c r="H46" s="8"/>
      <c r="I46" s="8"/>
      <c r="J46" s="10"/>
      <c r="K46" s="8"/>
      <c r="L46" s="8"/>
      <c r="M46" s="8"/>
      <c r="N46" s="8"/>
      <c r="O46" s="8"/>
      <c r="P46" s="8"/>
      <c r="U46" s="10"/>
      <c r="V46" s="10"/>
      <c r="W46" s="10"/>
      <c r="Y46" s="10"/>
      <c r="Z46" s="10"/>
      <c r="AA46" s="10"/>
      <c r="AB46" s="10"/>
      <c r="AC46" s="10"/>
      <c r="AD46" s="10"/>
      <c r="AF46" s="10"/>
      <c r="AG46" s="10"/>
      <c r="AH46" s="10"/>
      <c r="AI46" s="10"/>
      <c r="AJ46" s="10"/>
      <c r="AK46" s="10"/>
      <c r="AM46" s="8"/>
      <c r="AN46" s="8"/>
      <c r="AO46" s="8"/>
      <c r="AP46" s="8"/>
      <c r="AQ46" s="8"/>
      <c r="AR46" s="8"/>
      <c r="AS46" s="8"/>
      <c r="AT46" s="8"/>
      <c r="AU46" s="8"/>
      <c r="AV46" s="8"/>
      <c r="AW46" s="8"/>
      <c r="AX46" s="8"/>
      <c r="AY46" s="8"/>
      <c r="AZ46" s="8"/>
      <c r="BA46" s="8"/>
      <c r="BB46" s="8"/>
      <c r="BC46" s="8"/>
      <c r="BD46" s="8"/>
      <c r="BE46" s="8"/>
      <c r="BF46" s="8"/>
      <c r="BG46" s="8"/>
      <c r="BI46" s="8"/>
      <c r="BK46" s="8"/>
      <c r="BL46" s="8"/>
      <c r="BM46" s="8"/>
      <c r="BN46" s="8"/>
      <c r="BO46" s="8"/>
      <c r="BP46" s="8"/>
      <c r="BQ46" s="9"/>
      <c r="BR46" s="9"/>
      <c r="BS46" s="9"/>
      <c r="BT46" s="9"/>
      <c r="BU46" s="9"/>
      <c r="BV46" s="9"/>
      <c r="BW46" s="9"/>
      <c r="BX46" s="9"/>
      <c r="BY46" s="9"/>
      <c r="CA46" s="8"/>
      <c r="CC46" s="8"/>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10">
        <v>0</v>
      </c>
      <c r="DS46" s="10">
        <v>0.5</v>
      </c>
    </row>
    <row r="47" spans="1:123" ht="18" customHeight="1" x14ac:dyDescent="0.3">
      <c r="A47" s="11">
        <f t="shared" si="1"/>
        <v>1986</v>
      </c>
      <c r="B47" s="12"/>
      <c r="C47" s="12"/>
      <c r="D47" s="12"/>
      <c r="E47" s="13"/>
      <c r="F47" s="14"/>
      <c r="G47" s="8"/>
      <c r="H47" s="8"/>
      <c r="I47" s="8"/>
      <c r="J47" s="10"/>
      <c r="K47" s="8"/>
      <c r="L47" s="8"/>
      <c r="M47" s="8"/>
      <c r="N47" s="8"/>
      <c r="O47" s="8"/>
      <c r="P47" s="8"/>
      <c r="U47" s="10"/>
      <c r="V47" s="10"/>
      <c r="W47" s="10"/>
      <c r="Y47" s="10"/>
      <c r="Z47" s="10"/>
      <c r="AA47" s="10"/>
      <c r="AB47" s="10"/>
      <c r="AC47" s="10"/>
      <c r="AD47" s="10"/>
      <c r="AF47" s="10"/>
      <c r="AG47" s="10"/>
      <c r="AH47" s="10"/>
      <c r="AI47" s="10"/>
      <c r="AJ47" s="10"/>
      <c r="AK47" s="10"/>
      <c r="AM47" s="8">
        <v>-1.667172897664615E-2</v>
      </c>
      <c r="AN47" s="8">
        <v>4.4176097384575966E-2</v>
      </c>
      <c r="AO47" s="8">
        <v>-2.3879683999072907E-2</v>
      </c>
      <c r="AP47" s="8">
        <v>4.4010014386666893E-2</v>
      </c>
      <c r="AQ47" s="8">
        <v>-0.12934998340076875</v>
      </c>
      <c r="AR47" s="8">
        <v>-6.3560174876706566E-2</v>
      </c>
      <c r="AS47" s="8"/>
      <c r="AT47" s="8"/>
      <c r="AU47" s="8"/>
      <c r="AV47" s="8"/>
      <c r="AW47" s="8"/>
      <c r="AX47" s="8"/>
      <c r="AY47" s="8"/>
      <c r="AZ47" s="8"/>
      <c r="BA47" s="8"/>
      <c r="BB47" s="8"/>
      <c r="BC47" s="8"/>
      <c r="BD47" s="8"/>
      <c r="BE47" s="8"/>
      <c r="BF47" s="8">
        <v>0.78500000000000003</v>
      </c>
      <c r="BG47" s="8"/>
      <c r="BI47" s="8"/>
      <c r="BK47" s="8"/>
      <c r="BL47" s="8"/>
      <c r="BM47" s="8"/>
      <c r="BN47" s="8"/>
      <c r="BO47" s="8"/>
      <c r="BP47" s="8"/>
      <c r="BQ47" s="9"/>
      <c r="BR47" s="9"/>
      <c r="BS47" s="9"/>
      <c r="BT47" s="9"/>
      <c r="BU47" s="9"/>
      <c r="BV47" s="9"/>
      <c r="BW47" s="9"/>
      <c r="BX47" s="9"/>
      <c r="BY47" s="9"/>
      <c r="CA47" s="8"/>
      <c r="CC47" s="8"/>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10">
        <v>0</v>
      </c>
      <c r="DS47" s="10">
        <v>0.5</v>
      </c>
    </row>
    <row r="48" spans="1:123" ht="18" customHeight="1" x14ac:dyDescent="0.3">
      <c r="A48" s="11">
        <f t="shared" si="1"/>
        <v>1987</v>
      </c>
      <c r="B48" s="12"/>
      <c r="C48" s="12"/>
      <c r="D48" s="12"/>
      <c r="E48" s="13"/>
      <c r="F48" s="14"/>
      <c r="G48" s="8"/>
      <c r="H48" s="8"/>
      <c r="I48" s="8"/>
      <c r="J48" s="10"/>
      <c r="K48" s="8"/>
      <c r="L48" s="8"/>
      <c r="M48" s="8"/>
      <c r="N48" s="8"/>
      <c r="O48" s="8"/>
      <c r="P48" s="8"/>
      <c r="U48" s="10"/>
      <c r="V48" s="10"/>
      <c r="W48" s="10"/>
      <c r="Y48" s="10"/>
      <c r="Z48" s="10"/>
      <c r="AA48" s="10"/>
      <c r="AB48" s="10"/>
      <c r="AC48" s="10"/>
      <c r="AD48" s="10"/>
      <c r="AF48" s="10"/>
      <c r="AG48" s="10"/>
      <c r="AH48" s="10"/>
      <c r="AI48" s="10"/>
      <c r="AJ48" s="10"/>
      <c r="AK48" s="10"/>
      <c r="AM48" s="8"/>
      <c r="AN48" s="8"/>
      <c r="AO48" s="8"/>
      <c r="AP48" s="8"/>
      <c r="AQ48" s="8"/>
      <c r="AR48" s="8"/>
      <c r="AS48" s="8"/>
      <c r="AT48" s="8">
        <v>-0.15331482591832798</v>
      </c>
      <c r="AU48" s="8">
        <v>-2.5684525400377758E-2</v>
      </c>
      <c r="AV48" s="8">
        <v>-8.5927296206867801E-2</v>
      </c>
      <c r="AW48" s="8">
        <v>1.3226379805690955E-2</v>
      </c>
      <c r="AX48" s="8">
        <v>-0.29240472907205606</v>
      </c>
      <c r="AY48" s="8">
        <v>-0.26558084330996246</v>
      </c>
      <c r="AZ48" s="8">
        <v>-0.36719351734561656</v>
      </c>
      <c r="BA48" s="8">
        <v>-0.24778571212921649</v>
      </c>
      <c r="BB48" s="8">
        <v>-7.4788788273560503E-2</v>
      </c>
      <c r="BC48" s="8"/>
      <c r="BD48" s="8"/>
      <c r="BE48" s="8"/>
      <c r="BF48" s="8"/>
      <c r="BG48" s="8">
        <v>0.753</v>
      </c>
      <c r="BI48" s="8"/>
      <c r="BJ48" s="8">
        <v>4.8866257071495056E-2</v>
      </c>
      <c r="BK48" s="8"/>
      <c r="BL48" s="8"/>
      <c r="BM48" s="8"/>
      <c r="BN48" s="8"/>
      <c r="BO48" s="8"/>
      <c r="BP48" s="8"/>
      <c r="BQ48" s="9"/>
      <c r="BR48" s="9"/>
      <c r="BS48" s="9"/>
      <c r="BT48" s="9"/>
      <c r="BU48" s="9"/>
      <c r="BV48" s="9"/>
      <c r="BW48" s="9"/>
      <c r="BX48" s="9"/>
      <c r="BY48" s="9"/>
      <c r="CA48" s="8"/>
      <c r="CC48" s="8"/>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10">
        <v>0</v>
      </c>
      <c r="DS48" s="10">
        <v>0.5</v>
      </c>
    </row>
    <row r="49" spans="1:123" ht="18" customHeight="1" x14ac:dyDescent="0.3">
      <c r="A49" s="11">
        <f t="shared" si="1"/>
        <v>1988</v>
      </c>
      <c r="B49" s="12">
        <v>0.45645680641137643</v>
      </c>
      <c r="C49" s="12">
        <v>0.53372126143087428</v>
      </c>
      <c r="D49" s="12">
        <v>9.8219321577492462E-3</v>
      </c>
      <c r="E49" s="13">
        <v>0.46098456553987865</v>
      </c>
      <c r="F49" s="14">
        <v>0.53901543446012135</v>
      </c>
      <c r="G49" s="8">
        <v>6.4531135184079325E-2</v>
      </c>
      <c r="H49" s="8"/>
      <c r="I49" s="8"/>
      <c r="J49" s="10">
        <v>3.5610116764166061E-3</v>
      </c>
      <c r="K49" s="8"/>
      <c r="L49" s="8"/>
      <c r="M49" s="8">
        <v>-6.6425167418196096E-2</v>
      </c>
      <c r="N49" s="8">
        <v>-6.171632690774044E-2</v>
      </c>
      <c r="O49" s="8">
        <v>9.2170674873077885E-3</v>
      </c>
      <c r="P49" s="8"/>
      <c r="Q49" s="8">
        <v>6.154135379715181E-3</v>
      </c>
      <c r="R49" s="8">
        <v>1.3926893537634877E-2</v>
      </c>
      <c r="S49" s="8">
        <v>7.7442963746743101E-2</v>
      </c>
      <c r="T49" s="9"/>
      <c r="U49" s="10">
        <v>-0.21021706613181618</v>
      </c>
      <c r="V49" s="10">
        <v>-0.21771760802337745</v>
      </c>
      <c r="W49" s="10">
        <v>-0.14792333277928399</v>
      </c>
      <c r="Y49" s="10">
        <v>0.42072502932792305</v>
      </c>
      <c r="Z49" s="10">
        <v>0.41959355650101804</v>
      </c>
      <c r="AA49" s="10">
        <v>0.38610186197924451</v>
      </c>
      <c r="AB49" s="10"/>
      <c r="AC49" s="10">
        <v>-0.27618680725809808</v>
      </c>
      <c r="AD49" s="10">
        <v>-0.21389307390556589</v>
      </c>
      <c r="AE49" s="10">
        <v>3.6161247741411683E-2</v>
      </c>
      <c r="AF49" s="10">
        <v>4.1281716005331419E-2</v>
      </c>
      <c r="AG49" s="10">
        <v>0.11360421148815478</v>
      </c>
      <c r="AH49" s="10">
        <v>-0.17323620619827218</v>
      </c>
      <c r="AI49" s="10">
        <v>-0.12261045936029581</v>
      </c>
      <c r="AJ49" s="10">
        <v>-0.23558982255041289</v>
      </c>
      <c r="AK49" s="10">
        <v>-0.19219632526071889</v>
      </c>
      <c r="AM49" s="8">
        <v>-3.4517667825063603E-2</v>
      </c>
      <c r="AN49" s="8">
        <v>3.870257936339571E-2</v>
      </c>
      <c r="AO49" s="8">
        <v>-4.0685331553834456E-2</v>
      </c>
      <c r="AP49" s="8">
        <v>4.2235200623403323E-2</v>
      </c>
      <c r="AQ49" s="8">
        <v>-0.14462632934252417</v>
      </c>
      <c r="AR49" s="8">
        <v>-6.2234524515154738E-2</v>
      </c>
      <c r="AS49" s="8"/>
      <c r="AT49" s="8"/>
      <c r="AU49" s="8"/>
      <c r="AV49" s="8"/>
      <c r="AW49" s="8"/>
      <c r="AX49" s="8"/>
      <c r="AY49" s="8"/>
      <c r="AZ49" s="8"/>
      <c r="BA49" s="8"/>
      <c r="BB49" s="8"/>
      <c r="BC49" s="8"/>
      <c r="BD49" s="8">
        <v>0.502</v>
      </c>
      <c r="BE49" s="8">
        <v>0.84060000000000001</v>
      </c>
      <c r="BF49" s="8">
        <v>0.65700000000000003</v>
      </c>
      <c r="BG49" s="8"/>
      <c r="BH49" s="8">
        <v>0.16615336239337899</v>
      </c>
      <c r="BI49" s="8">
        <v>5.2591799199581152E-2</v>
      </c>
      <c r="BK49" s="8"/>
      <c r="BL49" s="8"/>
      <c r="BM49" s="8"/>
      <c r="BN49" s="8"/>
      <c r="BO49" s="8"/>
      <c r="BP49" s="8"/>
      <c r="BQ49" s="9"/>
      <c r="BR49" s="9"/>
      <c r="BS49" s="9"/>
      <c r="BT49" s="9"/>
      <c r="BU49" s="9"/>
      <c r="BV49" s="9"/>
      <c r="BW49" s="9"/>
      <c r="BX49" s="9"/>
      <c r="BY49" s="9"/>
      <c r="CA49" s="8"/>
      <c r="CC49" s="8"/>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10">
        <v>0</v>
      </c>
      <c r="DS49" s="10">
        <v>0.5</v>
      </c>
    </row>
    <row r="50" spans="1:123" ht="18" customHeight="1" x14ac:dyDescent="0.3">
      <c r="A50" s="11">
        <f t="shared" si="1"/>
        <v>1989</v>
      </c>
      <c r="B50" s="15"/>
      <c r="C50" s="15"/>
      <c r="D50" s="15"/>
      <c r="E50" s="36"/>
      <c r="F50" s="35"/>
      <c r="G50" s="8"/>
      <c r="H50" s="8"/>
      <c r="I50" s="8"/>
      <c r="J50" s="10"/>
      <c r="K50" s="8"/>
      <c r="L50" s="8"/>
      <c r="M50" s="8"/>
      <c r="N50" s="8"/>
      <c r="O50" s="8"/>
      <c r="P50" s="8"/>
      <c r="U50" s="10"/>
      <c r="V50" s="10"/>
      <c r="W50" s="10"/>
      <c r="Y50" s="10"/>
      <c r="Z50" s="10"/>
      <c r="AA50" s="10"/>
      <c r="AB50" s="10"/>
      <c r="AC50" s="10"/>
      <c r="AD50" s="10"/>
      <c r="AF50" s="10"/>
      <c r="AG50" s="10"/>
      <c r="AH50" s="10"/>
      <c r="AI50" s="10"/>
      <c r="AJ50" s="10"/>
      <c r="AK50" s="10"/>
      <c r="AM50" s="8"/>
      <c r="AN50" s="8"/>
      <c r="AO50" s="8"/>
      <c r="AP50" s="8"/>
      <c r="AQ50" s="8"/>
      <c r="AR50" s="8"/>
      <c r="AS50" s="8"/>
      <c r="AT50" s="8"/>
      <c r="AU50" s="8"/>
      <c r="AV50" s="8"/>
      <c r="AW50" s="8"/>
      <c r="AX50" s="8"/>
      <c r="AY50" s="8"/>
      <c r="AZ50" s="8"/>
      <c r="BA50" s="8"/>
      <c r="BB50" s="8"/>
      <c r="BC50" s="8"/>
      <c r="BD50" s="8"/>
      <c r="BE50" s="8"/>
      <c r="BF50" s="8"/>
      <c r="BG50" s="8"/>
      <c r="BI50" s="8"/>
      <c r="BK50" s="8"/>
      <c r="BL50" s="8"/>
      <c r="BM50" s="8"/>
      <c r="BN50" s="8"/>
      <c r="BO50" s="8"/>
      <c r="BP50" s="8"/>
      <c r="BQ50" s="9"/>
      <c r="BR50" s="9"/>
      <c r="BS50" s="9"/>
      <c r="BT50" s="9"/>
      <c r="BU50" s="9"/>
      <c r="BV50" s="9"/>
      <c r="BW50" s="9"/>
      <c r="BX50" s="9"/>
      <c r="BY50" s="9"/>
      <c r="CA50" s="8"/>
      <c r="CC50" s="8"/>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10">
        <v>0</v>
      </c>
      <c r="DS50" s="10">
        <v>0.5</v>
      </c>
    </row>
    <row r="51" spans="1:123" ht="18" customHeight="1" x14ac:dyDescent="0.3">
      <c r="A51" s="11">
        <f t="shared" si="1"/>
        <v>1990</v>
      </c>
      <c r="B51" s="12"/>
      <c r="C51" s="12"/>
      <c r="D51" s="12"/>
      <c r="E51" s="13"/>
      <c r="F51" s="14"/>
      <c r="G51" s="8"/>
      <c r="H51" s="8"/>
      <c r="I51" s="8"/>
      <c r="J51" s="10"/>
      <c r="K51" s="8"/>
      <c r="L51" s="8"/>
      <c r="M51" s="8"/>
      <c r="N51" s="8"/>
      <c r="O51" s="8"/>
      <c r="P51" s="8"/>
      <c r="U51" s="10"/>
      <c r="V51" s="10"/>
      <c r="W51" s="10"/>
      <c r="Y51" s="10"/>
      <c r="Z51" s="10"/>
      <c r="AA51" s="10"/>
      <c r="AB51" s="10"/>
      <c r="AC51" s="10"/>
      <c r="AD51" s="10"/>
      <c r="AF51" s="10"/>
      <c r="AG51" s="10"/>
      <c r="AH51" s="10"/>
      <c r="AI51" s="10"/>
      <c r="AJ51" s="10"/>
      <c r="AK51" s="10"/>
      <c r="AM51" s="8"/>
      <c r="AN51" s="8"/>
      <c r="AO51" s="8"/>
      <c r="AP51" s="8"/>
      <c r="AQ51" s="8"/>
      <c r="AR51" s="8"/>
      <c r="AS51" s="8"/>
      <c r="AT51" s="8"/>
      <c r="AU51" s="8"/>
      <c r="AV51" s="8"/>
      <c r="AW51" s="8"/>
      <c r="AX51" s="8"/>
      <c r="AY51" s="8"/>
      <c r="AZ51" s="8"/>
      <c r="BA51" s="8"/>
      <c r="BB51" s="8"/>
      <c r="BC51" s="8"/>
      <c r="BD51" s="8"/>
      <c r="BE51" s="8"/>
      <c r="BF51" s="8"/>
      <c r="BG51" s="8"/>
      <c r="BI51" s="8"/>
      <c r="BK51" s="8"/>
      <c r="BL51" s="8"/>
      <c r="BM51" s="8"/>
      <c r="BN51" s="8"/>
      <c r="BO51" s="8"/>
      <c r="BP51" s="8"/>
      <c r="BQ51" s="9"/>
      <c r="BR51" s="9"/>
      <c r="BS51" s="9"/>
      <c r="BT51" s="9"/>
      <c r="BU51" s="9"/>
      <c r="BV51" s="9"/>
      <c r="BW51" s="9"/>
      <c r="BX51" s="9"/>
      <c r="BY51" s="9"/>
      <c r="CA51" s="8"/>
      <c r="CC51" s="8"/>
      <c r="CF51" s="9"/>
      <c r="CG51" s="9"/>
      <c r="CH51" s="9"/>
      <c r="CI51" s="9"/>
      <c r="CJ51" s="9"/>
      <c r="CK51" s="9"/>
      <c r="CL51" s="9"/>
      <c r="CM51" s="9"/>
      <c r="CN51" s="9"/>
      <c r="CO51" s="9"/>
      <c r="CP51" s="9"/>
      <c r="CQ51" s="9"/>
      <c r="CR51" s="9"/>
      <c r="CS51" s="9"/>
      <c r="CT51" s="9"/>
      <c r="CU51" s="9"/>
      <c r="CV51" s="9"/>
      <c r="CW51" s="9"/>
      <c r="CX51" s="9"/>
      <c r="CY51" s="9"/>
      <c r="CZ51" s="9"/>
      <c r="DA51" s="9"/>
      <c r="DB51" s="9"/>
      <c r="DC51" s="9"/>
      <c r="DD51" s="9"/>
      <c r="DE51" s="9"/>
      <c r="DF51" s="9"/>
      <c r="DG51" s="9"/>
      <c r="DH51" s="9"/>
      <c r="DI51" s="9"/>
      <c r="DJ51" s="9"/>
      <c r="DK51" s="9"/>
      <c r="DL51" s="9"/>
      <c r="DM51" s="9"/>
      <c r="DN51" s="9"/>
      <c r="DO51" s="9"/>
      <c r="DP51" s="9"/>
      <c r="DQ51" s="9"/>
      <c r="DR51" s="10">
        <v>0</v>
      </c>
      <c r="DS51" s="10">
        <v>0.5</v>
      </c>
    </row>
    <row r="52" spans="1:123" ht="18" customHeight="1" x14ac:dyDescent="0.3">
      <c r="A52" s="11">
        <f t="shared" si="1"/>
        <v>1991</v>
      </c>
      <c r="B52" s="12"/>
      <c r="C52" s="12"/>
      <c r="D52" s="12"/>
      <c r="E52" s="13"/>
      <c r="F52" s="14"/>
      <c r="G52" s="8"/>
      <c r="H52" s="8"/>
      <c r="I52" s="8"/>
      <c r="J52" s="10"/>
      <c r="K52" s="8"/>
      <c r="L52" s="8"/>
      <c r="M52" s="8"/>
      <c r="N52" s="8"/>
      <c r="O52" s="8"/>
      <c r="P52" s="8"/>
      <c r="U52" s="10"/>
      <c r="V52" s="10"/>
      <c r="W52" s="10"/>
      <c r="Y52" s="10"/>
      <c r="Z52" s="10"/>
      <c r="AA52" s="10"/>
      <c r="AB52" s="10"/>
      <c r="AC52" s="10"/>
      <c r="AD52" s="10"/>
      <c r="AF52" s="10"/>
      <c r="AG52" s="10"/>
      <c r="AH52" s="10"/>
      <c r="AI52" s="10"/>
      <c r="AJ52" s="10"/>
      <c r="AK52" s="10"/>
      <c r="AM52" s="8"/>
      <c r="AN52" s="8"/>
      <c r="AO52" s="8"/>
      <c r="AP52" s="8"/>
      <c r="AQ52" s="8"/>
      <c r="AR52" s="8"/>
      <c r="AS52" s="8"/>
      <c r="AT52" s="8"/>
      <c r="AU52" s="8"/>
      <c r="AV52" s="8"/>
      <c r="AW52" s="8"/>
      <c r="AX52" s="8"/>
      <c r="AY52" s="8"/>
      <c r="AZ52" s="8"/>
      <c r="BA52" s="8"/>
      <c r="BB52" s="8"/>
      <c r="BC52" s="8"/>
      <c r="BD52" s="8"/>
      <c r="BE52" s="8"/>
      <c r="BF52" s="8"/>
      <c r="BG52" s="8"/>
      <c r="BI52" s="8"/>
      <c r="BK52" s="8"/>
      <c r="BL52" s="8"/>
      <c r="BM52" s="8"/>
      <c r="BN52" s="8"/>
      <c r="BO52" s="8"/>
      <c r="BP52" s="8"/>
      <c r="BQ52" s="9"/>
      <c r="BR52" s="9"/>
      <c r="BS52" s="9"/>
      <c r="BT52" s="9"/>
      <c r="BU52" s="9"/>
      <c r="BV52" s="9"/>
      <c r="BW52" s="9"/>
      <c r="BX52" s="9"/>
      <c r="BY52" s="9"/>
      <c r="CA52" s="8"/>
      <c r="CC52" s="8"/>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c r="DJ52" s="9"/>
      <c r="DK52" s="9"/>
      <c r="DL52" s="9"/>
      <c r="DM52" s="9"/>
      <c r="DN52" s="9"/>
      <c r="DO52" s="9"/>
      <c r="DP52" s="9"/>
      <c r="DQ52" s="9"/>
      <c r="DR52" s="10">
        <v>0</v>
      </c>
      <c r="DS52" s="10">
        <v>0.5</v>
      </c>
    </row>
    <row r="53" spans="1:123" ht="18" customHeight="1" x14ac:dyDescent="0.3">
      <c r="A53" s="11">
        <f t="shared" si="1"/>
        <v>1992</v>
      </c>
      <c r="B53" s="12">
        <v>0.43006291576843841</v>
      </c>
      <c r="C53" s="12">
        <v>0.37446853490486487</v>
      </c>
      <c r="D53" s="12">
        <v>0.19546854932669677</v>
      </c>
      <c r="E53" s="13">
        <v>0.53455078158662861</v>
      </c>
      <c r="F53" s="14">
        <v>0.46544921841337145</v>
      </c>
      <c r="G53" s="8">
        <v>6.4157547886034519E-2</v>
      </c>
      <c r="H53" s="8"/>
      <c r="I53" s="8"/>
      <c r="J53" s="10">
        <v>2.230476790360399E-2</v>
      </c>
      <c r="K53" s="8"/>
      <c r="L53" s="8"/>
      <c r="M53" s="8">
        <v>-6.2039117163253464E-2</v>
      </c>
      <c r="N53" s="8">
        <v>-5.0830557461638483E-2</v>
      </c>
      <c r="O53" s="8">
        <v>1.0708624332077817E-2</v>
      </c>
      <c r="P53" s="8"/>
      <c r="Q53" s="8">
        <v>3.3406484383323456E-2</v>
      </c>
      <c r="R53" s="8">
        <v>4.4192851076967542E-2</v>
      </c>
      <c r="S53" s="8">
        <v>0.10235924584424844</v>
      </c>
      <c r="T53" s="9"/>
      <c r="U53" s="10">
        <v>-0.14186546232485303</v>
      </c>
      <c r="V53" s="10">
        <v>-0.1419240867979297</v>
      </c>
      <c r="W53" s="10">
        <v>-9.2734301803493124E-2</v>
      </c>
      <c r="Y53" s="10">
        <v>0.30696152072935945</v>
      </c>
      <c r="Z53" s="10">
        <v>0.30627407334260348</v>
      </c>
      <c r="AA53" s="10">
        <v>0.27056041552667998</v>
      </c>
      <c r="AB53" s="10"/>
      <c r="AC53" s="10">
        <v>-0.18657125552036014</v>
      </c>
      <c r="AD53" s="10">
        <v>-0.13744009499900023</v>
      </c>
      <c r="AE53" s="10">
        <v>3.5919916330825891E-2</v>
      </c>
      <c r="AF53" s="10">
        <v>6.6439329513422546E-2</v>
      </c>
      <c r="AG53" s="10">
        <v>0.13827916217507433</v>
      </c>
      <c r="AH53" s="10">
        <v>-0.11787824323507125</v>
      </c>
      <c r="AI53" s="10">
        <v>-6.7590360371915001E-2</v>
      </c>
      <c r="AJ53" s="10">
        <v>-0.15899204479749576</v>
      </c>
      <c r="AK53" s="10">
        <v>-0.11588814520050469</v>
      </c>
      <c r="AM53" s="8"/>
      <c r="AN53" s="8"/>
      <c r="AO53" s="8"/>
      <c r="AP53" s="8"/>
      <c r="AQ53" s="8"/>
      <c r="AR53" s="8"/>
      <c r="AS53" s="8"/>
      <c r="AT53" s="8">
        <v>-0.16147735853996176</v>
      </c>
      <c r="AU53" s="8">
        <v>-4.1144803902451489E-2</v>
      </c>
      <c r="AV53" s="8">
        <v>-7.8612176515548346E-2</v>
      </c>
      <c r="AW53" s="8">
        <v>2.0071415425251121E-2</v>
      </c>
      <c r="AX53" s="8">
        <v>-0.2599242868489417</v>
      </c>
      <c r="AY53" s="8">
        <v>-0.21938608425570832</v>
      </c>
      <c r="AZ53" s="8">
        <v>-0.31707498082794505</v>
      </c>
      <c r="BA53" s="8">
        <v>-0.20868450127872396</v>
      </c>
      <c r="BB53" s="8">
        <v>-5.7150693979003353E-2</v>
      </c>
      <c r="BC53" s="8"/>
      <c r="BD53" s="8">
        <v>0.55200000000000005</v>
      </c>
      <c r="BE53" s="8"/>
      <c r="BF53" s="8"/>
      <c r="BG53" s="8">
        <v>0.77700000000000002</v>
      </c>
      <c r="BH53" s="8">
        <v>0.12429853081703179</v>
      </c>
      <c r="BI53" s="8"/>
      <c r="BJ53" s="8">
        <v>5.4106289148330683E-2</v>
      </c>
      <c r="BK53" s="8"/>
      <c r="BL53" s="8"/>
      <c r="BM53" s="8"/>
      <c r="BN53" s="8">
        <v>0.42</v>
      </c>
      <c r="BO53" s="8">
        <v>0.44500000000000001</v>
      </c>
      <c r="BP53" s="8">
        <v>2.5000000000000022E-2</v>
      </c>
      <c r="BQ53" s="9"/>
      <c r="BR53" s="9"/>
      <c r="BS53" s="9"/>
      <c r="BT53" s="9"/>
      <c r="BU53" s="9"/>
      <c r="BV53" s="9"/>
      <c r="BW53" s="9"/>
      <c r="BX53" s="9"/>
      <c r="BY53" s="9"/>
      <c r="CA53" s="8"/>
      <c r="CC53" s="8"/>
      <c r="CF53" s="9"/>
      <c r="CG53" s="9"/>
      <c r="CH53" s="9"/>
      <c r="CI53" s="9"/>
      <c r="CJ53" s="9"/>
      <c r="CK53" s="9"/>
      <c r="CL53" s="9"/>
      <c r="CM53" s="9"/>
      <c r="CN53" s="9"/>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10">
        <v>0</v>
      </c>
      <c r="DS53" s="10">
        <v>0.5</v>
      </c>
    </row>
    <row r="54" spans="1:123" ht="18" customHeight="1" x14ac:dyDescent="0.3">
      <c r="A54" s="11">
        <f t="shared" si="1"/>
        <v>1993</v>
      </c>
      <c r="B54" s="15"/>
      <c r="C54" s="15"/>
      <c r="D54" s="15"/>
      <c r="E54" s="36"/>
      <c r="F54" s="35"/>
      <c r="G54" s="8"/>
      <c r="H54" s="8"/>
      <c r="I54" s="8"/>
      <c r="J54" s="10"/>
      <c r="K54" s="8"/>
      <c r="L54" s="8"/>
      <c r="M54" s="8"/>
      <c r="N54" s="8"/>
      <c r="O54" s="8"/>
      <c r="P54" s="8"/>
      <c r="U54" s="10"/>
      <c r="V54" s="10"/>
      <c r="W54" s="10"/>
      <c r="Y54" s="10"/>
      <c r="Z54" s="10"/>
      <c r="AA54" s="10"/>
      <c r="AB54" s="10"/>
      <c r="AC54" s="10"/>
      <c r="AD54" s="10"/>
      <c r="AF54" s="10"/>
      <c r="AG54" s="10"/>
      <c r="AH54" s="10"/>
      <c r="AI54" s="10"/>
      <c r="AJ54" s="10"/>
      <c r="AK54" s="10"/>
      <c r="AM54" s="8">
        <v>5.0383728387124405E-2</v>
      </c>
      <c r="AN54" s="8">
        <v>9.8392370461492074E-2</v>
      </c>
      <c r="AO54" s="8">
        <v>7.5330563710883702E-2</v>
      </c>
      <c r="AP54" s="8">
        <v>0.1076763564376997</v>
      </c>
      <c r="AQ54" s="8">
        <v>-7.8271124098035993E-2</v>
      </c>
      <c r="AR54" s="8">
        <v>-7.3270597787968267E-2</v>
      </c>
      <c r="AS54" s="8"/>
      <c r="AT54" s="8"/>
      <c r="AU54" s="8"/>
      <c r="AV54" s="8"/>
      <c r="AW54" s="8"/>
      <c r="AX54" s="8"/>
      <c r="AY54" s="8"/>
      <c r="AZ54" s="8"/>
      <c r="BA54" s="8"/>
      <c r="BB54" s="8"/>
      <c r="BC54" s="8"/>
      <c r="BD54" s="8"/>
      <c r="BE54" s="8"/>
      <c r="BF54" s="8">
        <v>0.68899999999999995</v>
      </c>
      <c r="BG54" s="8"/>
      <c r="BI54" s="8">
        <v>5.4898005723953258E-2</v>
      </c>
      <c r="BK54" s="8"/>
      <c r="BL54" s="8"/>
      <c r="BM54" s="8"/>
      <c r="BN54" s="8"/>
      <c r="BO54" s="8"/>
      <c r="BP54" s="8"/>
      <c r="BQ54" s="9"/>
      <c r="BR54" s="9"/>
      <c r="BS54" s="9"/>
      <c r="BT54" s="9"/>
      <c r="BU54" s="9"/>
      <c r="BV54" s="9"/>
      <c r="BW54" s="9"/>
      <c r="BX54" s="9"/>
      <c r="BY54" s="9"/>
      <c r="CA54" s="8"/>
      <c r="CC54" s="8"/>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10">
        <v>0</v>
      </c>
      <c r="DS54" s="10">
        <v>0.5</v>
      </c>
    </row>
    <row r="55" spans="1:123" ht="18" customHeight="1" x14ac:dyDescent="0.3">
      <c r="A55" s="11">
        <f t="shared" si="1"/>
        <v>1994</v>
      </c>
      <c r="B55" s="12"/>
      <c r="C55" s="12"/>
      <c r="D55" s="12"/>
      <c r="E55" s="13"/>
      <c r="F55" s="14"/>
      <c r="G55" s="8"/>
      <c r="H55" s="8"/>
      <c r="I55" s="8"/>
      <c r="J55" s="10"/>
      <c r="K55" s="8"/>
      <c r="L55" s="8"/>
      <c r="M55" s="8"/>
      <c r="N55" s="8"/>
      <c r="O55" s="8"/>
      <c r="P55" s="8"/>
      <c r="U55" s="10"/>
      <c r="V55" s="10"/>
      <c r="W55" s="10"/>
      <c r="Y55" s="10"/>
      <c r="Z55" s="10"/>
      <c r="AA55" s="10"/>
      <c r="AB55" s="10"/>
      <c r="AC55" s="10"/>
      <c r="AD55" s="10"/>
      <c r="AF55" s="10"/>
      <c r="AG55" s="10"/>
      <c r="AH55" s="10"/>
      <c r="AI55" s="10"/>
      <c r="AJ55" s="10"/>
      <c r="AK55" s="10"/>
      <c r="AM55" s="8"/>
      <c r="AN55" s="8"/>
      <c r="AO55" s="8"/>
      <c r="AP55" s="8"/>
      <c r="AQ55" s="8"/>
      <c r="AR55" s="8"/>
      <c r="AS55" s="8"/>
      <c r="AT55" s="8"/>
      <c r="AU55" s="8"/>
      <c r="AV55" s="8"/>
      <c r="AW55" s="8"/>
      <c r="AX55" s="8"/>
      <c r="AY55" s="8"/>
      <c r="AZ55" s="8"/>
      <c r="BA55" s="8"/>
      <c r="BB55" s="8"/>
      <c r="BC55" s="8"/>
      <c r="BD55" s="8"/>
      <c r="BE55" s="8"/>
      <c r="BF55" s="8"/>
      <c r="BG55" s="8"/>
      <c r="BI55" s="8"/>
      <c r="BK55" s="8"/>
      <c r="BL55" s="8"/>
      <c r="BM55" s="8"/>
      <c r="BN55" s="8"/>
      <c r="BO55" s="8"/>
      <c r="BP55" s="8"/>
      <c r="BQ55" s="9"/>
      <c r="BR55" s="9"/>
      <c r="BS55" s="9"/>
      <c r="BT55" s="9"/>
      <c r="BU55" s="9"/>
      <c r="BV55" s="9"/>
      <c r="BW55" s="9"/>
      <c r="BX55" s="9"/>
      <c r="BY55" s="9"/>
      <c r="CA55" s="8"/>
      <c r="CC55" s="8"/>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10">
        <v>0</v>
      </c>
      <c r="DS55" s="10">
        <v>0.5</v>
      </c>
    </row>
    <row r="56" spans="1:123" ht="18" customHeight="1" x14ac:dyDescent="0.3">
      <c r="A56" s="11">
        <f t="shared" si="1"/>
        <v>1995</v>
      </c>
      <c r="B56" s="12"/>
      <c r="C56" s="12"/>
      <c r="D56" s="12"/>
      <c r="E56" s="13"/>
      <c r="F56" s="14"/>
      <c r="G56" s="8"/>
      <c r="H56" s="8"/>
      <c r="I56" s="8"/>
      <c r="J56" s="10"/>
      <c r="K56" s="8"/>
      <c r="L56" s="8"/>
      <c r="M56" s="8"/>
      <c r="N56" s="8"/>
      <c r="O56" s="8"/>
      <c r="P56" s="8"/>
      <c r="U56" s="10"/>
      <c r="V56" s="10"/>
      <c r="W56" s="10"/>
      <c r="Y56" s="10"/>
      <c r="Z56" s="10"/>
      <c r="AA56" s="10"/>
      <c r="AB56" s="10"/>
      <c r="AC56" s="10"/>
      <c r="AD56" s="10"/>
      <c r="AF56" s="10"/>
      <c r="AG56" s="10"/>
      <c r="AH56" s="10"/>
      <c r="AI56" s="10"/>
      <c r="AJ56" s="10"/>
      <c r="AK56" s="10"/>
      <c r="AM56" s="8">
        <v>2.3673499917834517E-2</v>
      </c>
      <c r="AN56" s="8">
        <v>8.2827571317567961E-2</v>
      </c>
      <c r="AO56" s="8">
        <v>5.0120077830627219E-2</v>
      </c>
      <c r="AP56" s="8">
        <v>9.8539006220540334E-2</v>
      </c>
      <c r="AQ56" s="8">
        <v>-0.11361239022678798</v>
      </c>
      <c r="AR56" s="8">
        <v>-8.9494484653103432E-2</v>
      </c>
      <c r="AS56" s="8"/>
      <c r="AT56" s="8"/>
      <c r="AU56" s="8"/>
      <c r="AV56" s="8"/>
      <c r="AW56" s="8"/>
      <c r="AX56" s="8"/>
      <c r="AY56" s="8"/>
      <c r="AZ56" s="8"/>
      <c r="BA56" s="8"/>
      <c r="BB56" s="8"/>
      <c r="BC56" s="8"/>
      <c r="BD56" s="8"/>
      <c r="BE56" s="8">
        <v>0.79659999999999997</v>
      </c>
      <c r="BF56" s="8"/>
      <c r="BG56" s="8"/>
      <c r="BH56" s="8"/>
      <c r="BI56" s="8">
        <v>8.3225813508033764E-2</v>
      </c>
      <c r="BK56" s="8"/>
      <c r="BL56" s="8"/>
      <c r="BM56" s="8"/>
      <c r="BN56" s="8"/>
      <c r="BO56" s="8"/>
      <c r="BP56" s="8"/>
      <c r="BQ56" s="9"/>
      <c r="BR56" s="9"/>
      <c r="BS56" s="9"/>
      <c r="BT56" s="9"/>
      <c r="BU56" s="9"/>
      <c r="BV56" s="9"/>
      <c r="BW56" s="9"/>
      <c r="BX56" s="9"/>
      <c r="BY56" s="9"/>
      <c r="CA56" s="8"/>
      <c r="CC56" s="8"/>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10">
        <v>0</v>
      </c>
      <c r="DS56" s="10">
        <v>0.5</v>
      </c>
    </row>
    <row r="57" spans="1:123" ht="18" customHeight="1" x14ac:dyDescent="0.3">
      <c r="A57" s="11">
        <f t="shared" si="1"/>
        <v>1996</v>
      </c>
      <c r="B57" s="12">
        <v>0.49235276551339668</v>
      </c>
      <c r="C57" s="12">
        <v>0.40714463689921759</v>
      </c>
      <c r="D57" s="12">
        <v>0.10050259758738575</v>
      </c>
      <c r="E57" s="13">
        <v>0.54736429943301423</v>
      </c>
      <c r="F57" s="14">
        <v>0.45263570056698577</v>
      </c>
      <c r="G57" s="8">
        <v>6.8684478900632243E-2</v>
      </c>
      <c r="H57" s="8"/>
      <c r="I57" s="8"/>
      <c r="J57" s="10">
        <v>8.3417795629750421E-3</v>
      </c>
      <c r="K57" s="8"/>
      <c r="L57" s="8"/>
      <c r="M57" s="8">
        <v>-8.9108032306094875E-2</v>
      </c>
      <c r="N57" s="8">
        <v>-7.6531838467573277E-2</v>
      </c>
      <c r="O57" s="8">
        <v>7.2001231297026888E-3</v>
      </c>
      <c r="P57" s="8"/>
      <c r="Q57" s="8">
        <v>-5.6911629491731348E-2</v>
      </c>
      <c r="R57" s="8">
        <v>-4.5233792249081729E-2</v>
      </c>
      <c r="S57" s="8">
        <v>3.6280996526893643E-2</v>
      </c>
      <c r="T57" s="9"/>
      <c r="U57" s="10">
        <v>-0.12728414210036879</v>
      </c>
      <c r="V57" s="10">
        <v>-0.12855753670400011</v>
      </c>
      <c r="W57" s="10">
        <v>-9.1414216874442358E-2</v>
      </c>
      <c r="Y57" s="10">
        <v>0.38335388394489067</v>
      </c>
      <c r="Z57" s="10">
        <v>0.38012563899019336</v>
      </c>
      <c r="AA57" s="10">
        <v>0.31834791893731434</v>
      </c>
      <c r="AB57" s="10"/>
      <c r="AC57" s="10">
        <v>-0.19482546477302704</v>
      </c>
      <c r="AD57" s="10">
        <v>-0.15895553954710062</v>
      </c>
      <c r="AE57" s="10">
        <v>4.0763477473490128E-2</v>
      </c>
      <c r="AF57" s="10">
        <v>-4.4824809465964857E-3</v>
      </c>
      <c r="AG57" s="10">
        <v>7.7044474000383778E-2</v>
      </c>
      <c r="AH57" s="10">
        <v>-0.11994865110588544</v>
      </c>
      <c r="AI57" s="10">
        <v>-6.2879782642999274E-2</v>
      </c>
      <c r="AJ57" s="10">
        <v>-0.18341362603119471</v>
      </c>
      <c r="AK57" s="10">
        <v>-0.13449745306300653</v>
      </c>
      <c r="AM57" s="8"/>
      <c r="AN57" s="8"/>
      <c r="AO57" s="8"/>
      <c r="AP57" s="8"/>
      <c r="AQ57" s="8"/>
      <c r="AR57" s="8"/>
      <c r="AS57" s="8"/>
      <c r="AT57" s="8"/>
      <c r="AU57" s="8"/>
      <c r="AV57" s="8"/>
      <c r="AW57" s="8"/>
      <c r="AX57" s="8"/>
      <c r="AY57" s="8"/>
      <c r="AZ57" s="8"/>
      <c r="BA57" s="8"/>
      <c r="BB57" s="8"/>
      <c r="BC57" s="8"/>
      <c r="BD57" s="8">
        <v>0.49</v>
      </c>
      <c r="BE57" s="8"/>
      <c r="BF57" s="8"/>
      <c r="BG57" s="8"/>
      <c r="BH57" s="8">
        <v>0.19266209006309504</v>
      </c>
      <c r="BI57" s="8"/>
      <c r="BK57" s="8"/>
      <c r="BL57" s="8"/>
      <c r="BM57" s="8"/>
      <c r="BN57" s="8"/>
      <c r="BO57" s="8"/>
      <c r="BP57" s="8"/>
      <c r="BQ57" s="9"/>
      <c r="BR57" s="9"/>
      <c r="BS57" s="9"/>
      <c r="BT57" s="9"/>
      <c r="BU57" s="9"/>
      <c r="BV57" s="9"/>
      <c r="BW57" s="9"/>
      <c r="BX57" s="9"/>
      <c r="BY57" s="9"/>
      <c r="CA57" s="8"/>
      <c r="CC57" s="8"/>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10">
        <v>0</v>
      </c>
      <c r="DS57" s="10">
        <v>0.5</v>
      </c>
    </row>
    <row r="58" spans="1:123" ht="18" customHeight="1" x14ac:dyDescent="0.3">
      <c r="A58" s="11">
        <f t="shared" si="1"/>
        <v>1997</v>
      </c>
      <c r="B58" s="15"/>
      <c r="C58" s="15"/>
      <c r="D58" s="15"/>
      <c r="E58" s="36"/>
      <c r="F58" s="35"/>
      <c r="G58" s="8"/>
      <c r="H58" s="8"/>
      <c r="I58" s="8"/>
      <c r="J58" s="10"/>
      <c r="K58" s="8"/>
      <c r="L58" s="8"/>
      <c r="M58" s="8"/>
      <c r="N58" s="8"/>
      <c r="O58" s="8"/>
      <c r="P58" s="8"/>
      <c r="U58" s="10"/>
      <c r="V58" s="10"/>
      <c r="W58" s="10"/>
      <c r="Y58" s="10"/>
      <c r="Z58" s="10"/>
      <c r="AA58" s="10"/>
      <c r="AB58" s="10"/>
      <c r="AC58" s="10"/>
      <c r="AD58" s="10"/>
      <c r="AF58" s="10"/>
      <c r="AG58" s="10"/>
      <c r="AH58" s="10"/>
      <c r="AI58" s="10"/>
      <c r="AJ58" s="10"/>
      <c r="AK58" s="10"/>
      <c r="AM58" s="8">
        <v>1.9250571046965037E-2</v>
      </c>
      <c r="AN58" s="8"/>
      <c r="AO58" s="8">
        <v>5.405683942710246E-2</v>
      </c>
      <c r="AP58" s="8"/>
      <c r="AQ58" s="8"/>
      <c r="AR58" s="8"/>
      <c r="AS58" s="8"/>
      <c r="AT58" s="8">
        <v>-0.10271699389794763</v>
      </c>
      <c r="AU58" s="8">
        <v>-1.7536214102735648E-2</v>
      </c>
      <c r="AV58" s="8">
        <v>-2.4493541625568424E-2</v>
      </c>
      <c r="AW58" s="8">
        <v>1.1634987214227219E-2</v>
      </c>
      <c r="AX58" s="8">
        <v>-0.21361257982485082</v>
      </c>
      <c r="AY58" s="8">
        <v>-0.21729761700357492</v>
      </c>
      <c r="AZ58" s="8">
        <v>-0.24587347223686168</v>
      </c>
      <c r="BA58" s="8">
        <v>-0.18896445882517518</v>
      </c>
      <c r="BB58" s="8">
        <v>-3.2260892412010855E-2</v>
      </c>
      <c r="BC58" s="8"/>
      <c r="BD58" s="8"/>
      <c r="BE58" s="8"/>
      <c r="BF58" s="8">
        <v>0.67900000000000005</v>
      </c>
      <c r="BG58" s="8">
        <v>0.71299999999999997</v>
      </c>
      <c r="BI58" s="8">
        <v>6.9061909615993511E-2</v>
      </c>
      <c r="BJ58" s="8">
        <v>3.450523316860199E-2</v>
      </c>
      <c r="BK58" s="8"/>
      <c r="BL58" s="8"/>
      <c r="BM58" s="8"/>
      <c r="BN58" s="8"/>
      <c r="BO58" s="8"/>
      <c r="BP58" s="8"/>
      <c r="BQ58" s="9"/>
      <c r="BR58" s="9"/>
      <c r="BS58" s="9"/>
      <c r="BT58" s="9"/>
      <c r="BU58" s="9"/>
      <c r="BV58" s="9"/>
      <c r="BW58" s="9"/>
      <c r="BX58" s="9"/>
      <c r="BY58" s="9"/>
      <c r="CA58" s="8"/>
      <c r="CC58" s="8"/>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10">
        <v>0</v>
      </c>
      <c r="DS58" s="10">
        <v>0.5</v>
      </c>
    </row>
    <row r="59" spans="1:123" ht="18" customHeight="1" x14ac:dyDescent="0.3">
      <c r="A59" s="11">
        <f t="shared" si="1"/>
        <v>1998</v>
      </c>
      <c r="B59" s="12"/>
      <c r="C59" s="12"/>
      <c r="D59" s="12"/>
      <c r="E59" s="13"/>
      <c r="F59" s="14"/>
      <c r="G59" s="8"/>
      <c r="H59" s="8"/>
      <c r="I59" s="8"/>
      <c r="J59" s="10"/>
      <c r="K59" s="8"/>
      <c r="L59" s="8"/>
      <c r="M59" s="8"/>
      <c r="N59" s="8"/>
      <c r="O59" s="8"/>
      <c r="P59" s="8"/>
      <c r="U59" s="10"/>
      <c r="V59" s="10"/>
      <c r="W59" s="10"/>
      <c r="Y59" s="10"/>
      <c r="Z59" s="10"/>
      <c r="AA59" s="10"/>
      <c r="AB59" s="10"/>
      <c r="AC59" s="10"/>
      <c r="AD59" s="10"/>
      <c r="AF59" s="10"/>
      <c r="AG59" s="10"/>
      <c r="AH59" s="10"/>
      <c r="AI59" s="10"/>
      <c r="AJ59" s="10"/>
      <c r="AK59" s="10"/>
      <c r="AM59" s="8"/>
      <c r="AN59" s="8"/>
      <c r="AO59" s="8"/>
      <c r="AP59" s="8"/>
      <c r="AQ59" s="8"/>
      <c r="AR59" s="8"/>
      <c r="AS59" s="8"/>
      <c r="AT59" s="8"/>
      <c r="AU59" s="8"/>
      <c r="AV59" s="8"/>
      <c r="AW59" s="8"/>
      <c r="AX59" s="8"/>
      <c r="AY59" s="8"/>
      <c r="AZ59" s="8"/>
      <c r="BA59" s="8"/>
      <c r="BB59" s="8"/>
      <c r="BC59" s="8"/>
      <c r="BD59" s="8"/>
      <c r="BE59" s="8"/>
      <c r="BF59" s="8"/>
      <c r="BG59" s="8"/>
      <c r="BH59" s="8"/>
      <c r="BI59" s="8"/>
      <c r="BK59" s="8"/>
      <c r="BL59" s="8"/>
      <c r="BM59" s="8"/>
      <c r="BN59" s="8"/>
      <c r="BO59" s="8"/>
      <c r="BP59" s="8"/>
      <c r="BQ59" s="9"/>
      <c r="BR59" s="9"/>
      <c r="BS59" s="9"/>
      <c r="BT59" s="9"/>
      <c r="BU59" s="9"/>
      <c r="BV59" s="9"/>
      <c r="BW59" s="9"/>
      <c r="BX59" s="9"/>
      <c r="BY59" s="9"/>
      <c r="CA59" s="8"/>
      <c r="CC59" s="8"/>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10">
        <v>0</v>
      </c>
      <c r="DS59" s="10">
        <v>0.5</v>
      </c>
    </row>
    <row r="60" spans="1:123" ht="18" customHeight="1" x14ac:dyDescent="0.3">
      <c r="A60" s="11">
        <f t="shared" si="1"/>
        <v>1999</v>
      </c>
      <c r="B60" s="12"/>
      <c r="C60" s="12"/>
      <c r="D60" s="12"/>
      <c r="E60" s="13"/>
      <c r="F60" s="14"/>
      <c r="G60" s="8"/>
      <c r="H60" s="8"/>
      <c r="I60" s="8"/>
      <c r="J60" s="10"/>
      <c r="K60" s="8"/>
      <c r="L60" s="8"/>
      <c r="M60" s="8"/>
      <c r="N60" s="8"/>
      <c r="O60" s="8"/>
      <c r="P60" s="8"/>
      <c r="U60" s="10"/>
      <c r="V60" s="10"/>
      <c r="W60" s="10"/>
      <c r="Y60" s="10"/>
      <c r="Z60" s="10"/>
      <c r="AA60" s="10"/>
      <c r="AB60" s="10"/>
      <c r="AC60" s="10"/>
      <c r="AD60" s="10"/>
      <c r="AF60" s="10"/>
      <c r="AG60" s="10"/>
      <c r="AH60" s="10"/>
      <c r="AI60" s="10"/>
      <c r="AJ60" s="10"/>
      <c r="AK60" s="10"/>
      <c r="AM60" s="8"/>
      <c r="AN60" s="8"/>
      <c r="AO60" s="8"/>
      <c r="AP60" s="8"/>
      <c r="AQ60" s="8"/>
      <c r="AR60" s="8"/>
      <c r="AS60" s="8"/>
      <c r="AT60" s="8"/>
      <c r="AU60" s="8"/>
      <c r="AV60" s="8"/>
      <c r="AW60" s="8"/>
      <c r="AX60" s="8"/>
      <c r="AY60" s="8"/>
      <c r="AZ60" s="8"/>
      <c r="BA60" s="8"/>
      <c r="BB60" s="8"/>
      <c r="BC60" s="8"/>
      <c r="BD60" s="8"/>
      <c r="BE60" s="8"/>
      <c r="BF60" s="8"/>
      <c r="BG60" s="8"/>
      <c r="BH60" s="8"/>
      <c r="BI60" s="8"/>
      <c r="BK60" s="8"/>
      <c r="BL60" s="8"/>
      <c r="BM60" s="8"/>
      <c r="BN60" s="8"/>
      <c r="BO60" s="8"/>
      <c r="BP60" s="8"/>
      <c r="BQ60" s="9"/>
      <c r="BR60" s="9"/>
      <c r="BS60" s="9"/>
      <c r="BT60" s="9"/>
      <c r="BU60" s="9"/>
      <c r="BV60" s="9"/>
      <c r="BW60" s="9"/>
      <c r="BX60" s="9"/>
      <c r="BY60" s="9"/>
      <c r="CA60" s="8"/>
      <c r="CC60" s="8"/>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c r="DH60" s="9"/>
      <c r="DI60" s="9"/>
      <c r="DJ60" s="9"/>
      <c r="DK60" s="9"/>
      <c r="DL60" s="9"/>
      <c r="DM60" s="9"/>
      <c r="DN60" s="9"/>
      <c r="DO60" s="9"/>
      <c r="DP60" s="9"/>
      <c r="DQ60" s="9"/>
      <c r="DR60" s="10">
        <v>0</v>
      </c>
      <c r="DS60" s="10">
        <v>0.5</v>
      </c>
    </row>
    <row r="61" spans="1:123" ht="18" customHeight="1" x14ac:dyDescent="0.3">
      <c r="A61" s="11">
        <f t="shared" si="1"/>
        <v>2000</v>
      </c>
      <c r="B61" s="12">
        <v>0.48381372773912396</v>
      </c>
      <c r="C61" s="12">
        <v>0.47871698968127319</v>
      </c>
      <c r="D61" s="12">
        <v>3.7469282579602858E-2</v>
      </c>
      <c r="E61" s="13">
        <v>0.50264757163880969</v>
      </c>
      <c r="F61" s="14">
        <v>0.49735242836119026</v>
      </c>
      <c r="G61" s="8">
        <v>9.1165651510916573E-2</v>
      </c>
      <c r="H61" s="8"/>
      <c r="I61" s="8"/>
      <c r="J61" s="10">
        <v>-1.5766287907778564E-4</v>
      </c>
      <c r="K61" s="8"/>
      <c r="L61" s="8"/>
      <c r="M61" s="8">
        <v>-2.6456233952655159E-2</v>
      </c>
      <c r="N61" s="8">
        <v>-2.4013549485784325E-3</v>
      </c>
      <c r="O61" s="8">
        <v>6.5549788995032943E-2</v>
      </c>
      <c r="P61" s="8"/>
      <c r="Q61" s="8">
        <v>-2.409259846273544E-2</v>
      </c>
      <c r="R61" s="8">
        <v>-3.6913107225190755E-3</v>
      </c>
      <c r="S61" s="8">
        <v>6.5183848018267487E-2</v>
      </c>
      <c r="T61" s="9"/>
      <c r="U61" s="10">
        <v>-0.15434294449228833</v>
      </c>
      <c r="V61" s="10">
        <v>-0.15145540536300933</v>
      </c>
      <c r="W61" s="10">
        <v>-0.12826598584889981</v>
      </c>
      <c r="Y61" s="10">
        <v>0.29837465876922992</v>
      </c>
      <c r="Z61" s="10">
        <v>0.30518800824616077</v>
      </c>
      <c r="AA61" s="10">
        <v>0.30062897198023397</v>
      </c>
      <c r="AB61" s="10"/>
      <c r="AC61" s="10">
        <v>-0.24274334814177223</v>
      </c>
      <c r="AD61" s="10">
        <v>-0.21666638949838371</v>
      </c>
      <c r="AE61" s="10">
        <v>3.874818464471734E-2</v>
      </c>
      <c r="AF61" s="10">
        <v>2.6435663373550147E-2</v>
      </c>
      <c r="AG61" s="10">
        <v>0.10393203266298483</v>
      </c>
      <c r="AH61" s="10">
        <v>-0.15538971510020194</v>
      </c>
      <c r="AI61" s="10">
        <v>-0.10114225659759768</v>
      </c>
      <c r="AJ61" s="10">
        <v>-0.23991530028521413</v>
      </c>
      <c r="AK61" s="10">
        <v>-0.19341747871155329</v>
      </c>
      <c r="AM61" s="8"/>
      <c r="AN61" s="8"/>
      <c r="AO61" s="8"/>
      <c r="AP61" s="8"/>
      <c r="AQ61" s="8"/>
      <c r="AR61" s="8"/>
      <c r="AS61" s="8"/>
      <c r="AT61" s="8"/>
      <c r="AU61" s="8"/>
      <c r="AV61" s="8"/>
      <c r="AW61" s="8"/>
      <c r="AX61" s="8"/>
      <c r="AY61" s="8"/>
      <c r="AZ61" s="8"/>
      <c r="BA61" s="8"/>
      <c r="BB61" s="8"/>
      <c r="BC61" s="8"/>
      <c r="BD61" s="8">
        <v>0.51200000000000001</v>
      </c>
      <c r="BE61" s="8"/>
      <c r="BF61" s="8"/>
      <c r="BG61" s="8"/>
      <c r="BH61" s="8">
        <v>0.15202091932296752</v>
      </c>
      <c r="BI61" s="8"/>
      <c r="BK61" s="8"/>
      <c r="BL61" s="8"/>
      <c r="BM61" s="8"/>
      <c r="BN61" s="8">
        <v>0.46499999999999997</v>
      </c>
      <c r="BO61" s="8">
        <v>0.48499999999999999</v>
      </c>
      <c r="BP61" s="8">
        <v>2.0000000000000018E-2</v>
      </c>
      <c r="BQ61" s="9"/>
      <c r="BR61" s="9"/>
      <c r="BS61" s="9"/>
      <c r="BT61" s="9"/>
      <c r="BU61" s="9"/>
      <c r="BV61" s="9"/>
      <c r="BW61" s="9"/>
      <c r="BX61" s="9"/>
      <c r="BY61" s="9"/>
      <c r="CA61" s="8"/>
      <c r="CC61" s="8"/>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10">
        <v>0</v>
      </c>
      <c r="DS61" s="10">
        <v>0.5</v>
      </c>
    </row>
    <row r="62" spans="1:123" ht="18" customHeight="1" x14ac:dyDescent="0.3">
      <c r="A62" s="11">
        <f t="shared" si="1"/>
        <v>2001</v>
      </c>
      <c r="B62" s="15"/>
      <c r="C62" s="15"/>
      <c r="D62" s="15"/>
      <c r="E62" s="36"/>
      <c r="F62" s="35"/>
      <c r="G62" s="8"/>
      <c r="H62" s="8"/>
      <c r="I62" s="8"/>
      <c r="J62" s="10"/>
      <c r="K62" s="8"/>
      <c r="L62" s="8"/>
      <c r="M62" s="8"/>
      <c r="N62" s="8"/>
      <c r="O62" s="8"/>
      <c r="P62" s="8"/>
      <c r="U62" s="10"/>
      <c r="V62" s="10"/>
      <c r="W62" s="10"/>
      <c r="Y62" s="10"/>
      <c r="Z62" s="10"/>
      <c r="AA62" s="10"/>
      <c r="AB62" s="10"/>
      <c r="AC62" s="10"/>
      <c r="AD62" s="10"/>
      <c r="AF62" s="10"/>
      <c r="AG62" s="10"/>
      <c r="AH62" s="10"/>
      <c r="AI62" s="10"/>
      <c r="AJ62" s="10"/>
      <c r="AK62" s="10"/>
      <c r="AM62" s="8"/>
      <c r="AN62" s="8"/>
      <c r="AO62" s="8"/>
      <c r="AP62" s="8"/>
      <c r="AQ62" s="8"/>
      <c r="AR62" s="8"/>
      <c r="AS62" s="8"/>
      <c r="AT62" s="8">
        <v>-6.9720722466697457E-2</v>
      </c>
      <c r="AU62" s="8">
        <v>-5.8503340584119823E-3</v>
      </c>
      <c r="AV62" s="8">
        <v>-1.043380429853126E-2</v>
      </c>
      <c r="AW62" s="8">
        <v>2.6986494911956649E-2</v>
      </c>
      <c r="AX62" s="8">
        <v>-0.15219205832768179</v>
      </c>
      <c r="AY62" s="8">
        <v>-0.17508735754063776</v>
      </c>
      <c r="AZ62" s="8">
        <v>-0.35501381126098747</v>
      </c>
      <c r="BA62" s="8">
        <v>-0.25925491522299576</v>
      </c>
      <c r="BB62" s="8">
        <v>-0.10282175293330567</v>
      </c>
      <c r="BC62" s="8"/>
      <c r="BD62" s="8"/>
      <c r="BE62" s="8"/>
      <c r="BF62" s="8"/>
      <c r="BG62" s="8">
        <v>0.59399999999999997</v>
      </c>
      <c r="BH62" s="8"/>
      <c r="BI62" s="8"/>
      <c r="BJ62" s="8">
        <v>7.3714538216590797E-2</v>
      </c>
      <c r="BK62" s="8"/>
      <c r="BL62" s="8"/>
      <c r="BM62" s="8"/>
      <c r="BN62" s="8"/>
      <c r="BO62" s="8"/>
      <c r="BP62" s="8"/>
      <c r="BQ62" s="9"/>
      <c r="BR62" s="9"/>
      <c r="BS62" s="9"/>
      <c r="BT62" s="9"/>
      <c r="BU62" s="9"/>
      <c r="BV62" s="9"/>
      <c r="BW62" s="9"/>
      <c r="BX62" s="9"/>
      <c r="BY62" s="9"/>
      <c r="CA62" s="8"/>
      <c r="CC62" s="8"/>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10">
        <v>0</v>
      </c>
      <c r="DS62" s="10">
        <v>0.5</v>
      </c>
    </row>
    <row r="63" spans="1:123" ht="18" customHeight="1" x14ac:dyDescent="0.3">
      <c r="A63" s="11">
        <f t="shared" si="1"/>
        <v>2002</v>
      </c>
      <c r="B63" s="12"/>
      <c r="C63" s="12"/>
      <c r="D63" s="12"/>
      <c r="E63" s="13"/>
      <c r="F63" s="14"/>
      <c r="G63" s="8"/>
      <c r="H63" s="8"/>
      <c r="I63" s="8"/>
      <c r="J63" s="10"/>
      <c r="K63" s="8"/>
      <c r="L63" s="8"/>
      <c r="M63" s="8"/>
      <c r="N63" s="8"/>
      <c r="O63" s="8"/>
      <c r="P63" s="8"/>
      <c r="U63" s="10"/>
      <c r="V63" s="10"/>
      <c r="W63" s="10"/>
      <c r="Y63" s="10"/>
      <c r="Z63" s="10"/>
      <c r="AA63" s="10"/>
      <c r="AB63" s="10"/>
      <c r="AC63" s="10"/>
      <c r="AD63" s="10"/>
      <c r="AF63" s="10"/>
      <c r="AG63" s="10"/>
      <c r="AH63" s="10"/>
      <c r="AI63" s="10"/>
      <c r="AJ63" s="10"/>
      <c r="AK63" s="10"/>
      <c r="AM63" s="8">
        <v>9.8215809674401244E-2</v>
      </c>
      <c r="AN63" s="8">
        <v>8.5927355315254417E-2</v>
      </c>
      <c r="AO63" s="8">
        <v>9.3483255671668042E-2</v>
      </c>
      <c r="AP63" s="8">
        <v>9.11220017549558E-2</v>
      </c>
      <c r="AQ63" s="8">
        <v>-2.9795222812228683E-2</v>
      </c>
      <c r="AR63" s="8">
        <v>-4.3002332827717239E-2</v>
      </c>
      <c r="AS63" s="8"/>
      <c r="AT63" s="8"/>
      <c r="AU63" s="8"/>
      <c r="AV63" s="8"/>
      <c r="AW63" s="8"/>
      <c r="AX63" s="8"/>
      <c r="AY63" s="8"/>
      <c r="AZ63" s="8"/>
      <c r="BA63" s="8"/>
      <c r="BB63" s="8"/>
      <c r="BC63" s="8"/>
      <c r="BD63" s="8"/>
      <c r="BE63" s="8">
        <v>0.79710000000000003</v>
      </c>
      <c r="BF63" s="8">
        <v>0.64400000000000002</v>
      </c>
      <c r="BG63" s="8"/>
      <c r="BH63" s="8"/>
      <c r="BI63" s="8">
        <v>7.1204143762588518E-2</v>
      </c>
      <c r="BK63" s="8"/>
      <c r="BL63" s="8"/>
      <c r="BM63" s="8"/>
      <c r="BN63" s="8"/>
      <c r="BO63" s="8"/>
      <c r="BP63" s="8"/>
      <c r="BQ63" s="9"/>
      <c r="BR63" s="9"/>
      <c r="BS63" s="9"/>
      <c r="BT63" s="9"/>
      <c r="BU63" s="9"/>
      <c r="BV63" s="9"/>
      <c r="BW63" s="9"/>
      <c r="BX63" s="9"/>
      <c r="BY63" s="9"/>
      <c r="CA63" s="8"/>
      <c r="CC63" s="8"/>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10">
        <v>0</v>
      </c>
      <c r="DS63" s="10">
        <v>0.5</v>
      </c>
    </row>
    <row r="64" spans="1:123" ht="18" customHeight="1" x14ac:dyDescent="0.3">
      <c r="A64" s="11">
        <f t="shared" si="1"/>
        <v>2003</v>
      </c>
      <c r="B64" s="12"/>
      <c r="C64" s="12"/>
      <c r="D64" s="12"/>
      <c r="E64" s="13"/>
      <c r="F64" s="14"/>
      <c r="G64" s="8"/>
      <c r="H64" s="8"/>
      <c r="I64" s="8"/>
      <c r="J64" s="10"/>
      <c r="K64" s="8"/>
      <c r="L64" s="8"/>
      <c r="M64" s="8"/>
      <c r="N64" s="8"/>
      <c r="O64" s="8"/>
      <c r="P64" s="8"/>
      <c r="U64" s="10"/>
      <c r="V64" s="10"/>
      <c r="W64" s="10"/>
      <c r="Y64" s="10"/>
      <c r="Z64" s="10"/>
      <c r="AA64" s="10"/>
      <c r="AB64" s="10"/>
      <c r="AC64" s="10"/>
      <c r="AD64" s="10"/>
      <c r="AF64" s="10"/>
      <c r="AG64" s="10"/>
      <c r="AH64" s="10"/>
      <c r="AI64" s="10"/>
      <c r="AJ64" s="10"/>
      <c r="AK64" s="10"/>
      <c r="AM64" s="8"/>
      <c r="AN64" s="8"/>
      <c r="AO64" s="8"/>
      <c r="AP64" s="8"/>
      <c r="AQ64" s="8"/>
      <c r="AR64" s="8"/>
      <c r="AS64" s="8"/>
      <c r="AT64" s="8"/>
      <c r="AU64" s="8"/>
      <c r="AV64" s="8"/>
      <c r="AW64" s="8"/>
      <c r="AX64" s="8"/>
      <c r="AY64" s="8"/>
      <c r="AZ64" s="8"/>
      <c r="BA64" s="8"/>
      <c r="BB64" s="8"/>
      <c r="BC64" s="8"/>
      <c r="BD64" s="8"/>
      <c r="BE64" s="8"/>
      <c r="BF64" s="8"/>
      <c r="BG64" s="8"/>
      <c r="BH64" s="8"/>
      <c r="BI64" s="8"/>
      <c r="BK64" s="8"/>
      <c r="BL64" s="8"/>
      <c r="BM64" s="8"/>
      <c r="BN64" s="8"/>
      <c r="BO64" s="8"/>
      <c r="BP64" s="8"/>
      <c r="BQ64" s="9"/>
      <c r="BR64" s="9"/>
      <c r="BS64" s="9"/>
      <c r="BT64" s="9"/>
      <c r="BU64" s="9"/>
      <c r="BV64" s="9"/>
      <c r="BW64" s="9"/>
      <c r="BX64" s="9"/>
      <c r="BY64" s="9"/>
      <c r="CA64" s="8"/>
      <c r="CC64" s="8"/>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c r="DG64" s="9"/>
      <c r="DH64" s="9"/>
      <c r="DI64" s="9"/>
      <c r="DJ64" s="9"/>
      <c r="DK64" s="9"/>
      <c r="DL64" s="9"/>
      <c r="DM64" s="9"/>
      <c r="DN64" s="9"/>
      <c r="DO64" s="9"/>
      <c r="DP64" s="9"/>
      <c r="DQ64" s="9"/>
      <c r="DR64" s="10">
        <v>0</v>
      </c>
      <c r="DS64" s="10">
        <v>0.5</v>
      </c>
    </row>
    <row r="65" spans="1:123" ht="18" customHeight="1" x14ac:dyDescent="0.3">
      <c r="A65" s="11">
        <f t="shared" si="1"/>
        <v>2004</v>
      </c>
      <c r="B65" s="12">
        <v>0.482671225139436</v>
      </c>
      <c r="C65" s="12">
        <v>0.50730148396081631</v>
      </c>
      <c r="D65" s="12">
        <v>1.0027290899747656E-2</v>
      </c>
      <c r="E65" s="13">
        <v>0.48756013241831392</v>
      </c>
      <c r="F65" s="14">
        <v>0.51243986758168603</v>
      </c>
      <c r="G65" s="8">
        <v>6.789792440364649E-2</v>
      </c>
      <c r="H65" s="8"/>
      <c r="I65" s="8"/>
      <c r="J65" s="10">
        <v>8.8621750885109235E-2</v>
      </c>
      <c r="K65" s="8"/>
      <c r="L65" s="8"/>
      <c r="M65" s="8">
        <v>6.5450176509047192E-3</v>
      </c>
      <c r="N65" s="8">
        <v>2.5144870366405114E-2</v>
      </c>
      <c r="O65" s="8">
        <v>9.3081862157777348E-2</v>
      </c>
      <c r="P65" s="8"/>
      <c r="Q65" s="8">
        <v>8.0455610705385081E-2</v>
      </c>
      <c r="R65" s="8">
        <v>0.10959276451721912</v>
      </c>
      <c r="S65" s="8">
        <v>0.17320106772143026</v>
      </c>
      <c r="T65" s="9"/>
      <c r="U65" s="10">
        <v>-0.13322808043390633</v>
      </c>
      <c r="V65" s="10">
        <v>-8.1007038930102901E-2</v>
      </c>
      <c r="W65" s="10">
        <v>-0.10395863506796482</v>
      </c>
      <c r="Y65" s="10">
        <v>0.31152030466432207</v>
      </c>
      <c r="Z65" s="10">
        <v>0.31539540510704922</v>
      </c>
      <c r="AA65" s="10">
        <v>0.29527238277284806</v>
      </c>
      <c r="AB65" s="10"/>
      <c r="AC65" s="10">
        <v>-0.23936859606835792</v>
      </c>
      <c r="AD65" s="10">
        <v>-0.21009915070241642</v>
      </c>
      <c r="AE65" s="10">
        <v>3.1269839020809098E-2</v>
      </c>
      <c r="AF65" s="10">
        <v>0.14193122870062116</v>
      </c>
      <c r="AG65" s="10">
        <v>0.20447090674223936</v>
      </c>
      <c r="AH65" s="10">
        <v>-0.12584752238253119</v>
      </c>
      <c r="AI65" s="10">
        <v>-8.2069747753398453E-2</v>
      </c>
      <c r="AJ65" s="10">
        <v>-0.22886105411490187</v>
      </c>
      <c r="AK65" s="10">
        <v>-0.19133724728993096</v>
      </c>
      <c r="AM65" s="8"/>
      <c r="AN65" s="8"/>
      <c r="AO65" s="8"/>
      <c r="AP65" s="8"/>
      <c r="AQ65" s="8"/>
      <c r="AR65" s="8"/>
      <c r="AS65" s="8"/>
      <c r="AT65" s="8"/>
      <c r="AU65" s="8"/>
      <c r="AV65" s="8"/>
      <c r="AW65" s="8"/>
      <c r="AX65" s="8"/>
      <c r="AY65" s="8"/>
      <c r="AZ65" s="8"/>
      <c r="BA65" s="8"/>
      <c r="BB65" s="8"/>
      <c r="BC65" s="8"/>
      <c r="BD65" s="8">
        <v>0.56699999999999995</v>
      </c>
      <c r="BE65" s="8"/>
      <c r="BF65" s="8"/>
      <c r="BG65" s="8"/>
      <c r="BH65" s="8">
        <v>0.16972915232181551</v>
      </c>
      <c r="BI65" s="8"/>
      <c r="BK65" s="8"/>
      <c r="BL65" s="8"/>
      <c r="BM65" s="8"/>
      <c r="BN65" s="8">
        <v>0.46499999999999997</v>
      </c>
      <c r="BO65" s="8">
        <v>0.505</v>
      </c>
      <c r="BP65" s="8">
        <v>4.0000000000000036E-2</v>
      </c>
      <c r="BQ65" s="9"/>
      <c r="BR65" s="9"/>
      <c r="BS65" s="9"/>
      <c r="BT65" s="9"/>
      <c r="BU65" s="9"/>
      <c r="BV65" s="9"/>
      <c r="BW65" s="9"/>
      <c r="BX65" s="9"/>
      <c r="BY65" s="9"/>
      <c r="CA65" s="8"/>
      <c r="CC65" s="8"/>
      <c r="CF65" s="9"/>
      <c r="CG65" s="9"/>
      <c r="CH65" s="9"/>
      <c r="CI65" s="9"/>
      <c r="CJ65" s="9"/>
      <c r="CK65" s="9"/>
      <c r="CL65" s="9"/>
      <c r="CM65" s="9"/>
      <c r="CN65" s="9"/>
      <c r="CO65" s="9"/>
      <c r="CP65" s="9"/>
      <c r="CQ65" s="9"/>
      <c r="CR65" s="9"/>
      <c r="CS65" s="9"/>
      <c r="CT65" s="9"/>
      <c r="CU65" s="9"/>
      <c r="CV65" s="9"/>
      <c r="CW65" s="9"/>
      <c r="CX65" s="9"/>
      <c r="CY65" s="9"/>
      <c r="CZ65" s="9"/>
      <c r="DA65" s="9"/>
      <c r="DB65" s="9"/>
      <c r="DC65" s="9"/>
      <c r="DD65" s="9"/>
      <c r="DE65" s="9"/>
      <c r="DF65" s="9"/>
      <c r="DG65" s="9"/>
      <c r="DH65" s="9"/>
      <c r="DI65" s="9"/>
      <c r="DJ65" s="9"/>
      <c r="DK65" s="9"/>
      <c r="DL65" s="9"/>
      <c r="DM65" s="9"/>
      <c r="DN65" s="9"/>
      <c r="DO65" s="9"/>
      <c r="DP65" s="9"/>
      <c r="DQ65" s="9"/>
      <c r="DR65" s="10">
        <v>0</v>
      </c>
      <c r="DS65" s="10">
        <v>0.5</v>
      </c>
    </row>
    <row r="66" spans="1:123" ht="18" customHeight="1" x14ac:dyDescent="0.3">
      <c r="A66" s="11">
        <f t="shared" si="1"/>
        <v>2005</v>
      </c>
      <c r="B66" s="15"/>
      <c r="C66" s="15"/>
      <c r="D66" s="15"/>
      <c r="E66" s="36"/>
      <c r="F66" s="35"/>
      <c r="G66" s="8"/>
      <c r="H66" s="8"/>
      <c r="I66" s="8"/>
      <c r="J66" s="10"/>
      <c r="K66" s="8"/>
      <c r="L66" s="8"/>
      <c r="M66" s="8"/>
      <c r="N66" s="8"/>
      <c r="O66" s="8"/>
      <c r="P66" s="8"/>
      <c r="U66" s="10"/>
      <c r="V66" s="10"/>
      <c r="W66" s="10"/>
      <c r="Y66" s="10"/>
      <c r="Z66" s="10"/>
      <c r="AA66" s="10"/>
      <c r="AB66" s="10"/>
      <c r="AC66" s="10"/>
      <c r="AD66" s="10"/>
      <c r="AF66" s="10"/>
      <c r="AG66" s="10"/>
      <c r="AH66" s="10"/>
      <c r="AI66" s="10"/>
      <c r="AJ66" s="10"/>
      <c r="AK66" s="10"/>
      <c r="AM66" s="8"/>
      <c r="AN66" s="8"/>
      <c r="AO66" s="8"/>
      <c r="AP66" s="8"/>
      <c r="AQ66" s="8"/>
      <c r="AR66" s="8"/>
      <c r="AS66" s="8"/>
      <c r="AT66" s="8">
        <v>-2.7209167047249433E-2</v>
      </c>
      <c r="AU66" s="8">
        <v>2.5644637481891247E-3</v>
      </c>
      <c r="AV66" s="8">
        <v>1.3398790538111618E-2</v>
      </c>
      <c r="AW66" s="8">
        <v>5.3424802584164335E-2</v>
      </c>
      <c r="AX66" s="8">
        <v>-0.14298659778680384</v>
      </c>
      <c r="AY66" s="8">
        <v>-0.17199382877768918</v>
      </c>
      <c r="AZ66" s="8">
        <v>-0.37310516338993904</v>
      </c>
      <c r="BA66" s="8">
        <v>-0.28334055188022894</v>
      </c>
      <c r="BB66" s="8">
        <v>-0.1301185656031352</v>
      </c>
      <c r="BC66" s="8"/>
      <c r="BD66" s="8"/>
      <c r="BE66" s="8"/>
      <c r="BF66" s="8"/>
      <c r="BG66" s="8">
        <v>0.61399999999999999</v>
      </c>
      <c r="BH66" s="8"/>
      <c r="BI66" s="8"/>
      <c r="BJ66" s="8">
        <v>8.0490148067474343E-2</v>
      </c>
      <c r="BK66" s="8"/>
      <c r="BL66" s="8"/>
      <c r="BM66" s="8"/>
      <c r="BN66" s="8"/>
      <c r="BO66" s="8"/>
      <c r="BP66" s="8"/>
      <c r="BQ66" s="9"/>
      <c r="BR66" s="9"/>
      <c r="BS66" s="9"/>
      <c r="BT66" s="9"/>
      <c r="BU66" s="9"/>
      <c r="BV66" s="9"/>
      <c r="BW66" s="9"/>
      <c r="BX66" s="9"/>
      <c r="BY66" s="9"/>
      <c r="CA66" s="8"/>
      <c r="CC66" s="8"/>
      <c r="CF66" s="9"/>
      <c r="CG66" s="9"/>
      <c r="CH66" s="9"/>
      <c r="CI66" s="9"/>
      <c r="CJ66" s="9"/>
      <c r="CK66" s="9"/>
      <c r="CL66" s="9"/>
      <c r="CM66" s="9"/>
      <c r="CN66" s="9"/>
      <c r="CO66" s="9"/>
      <c r="CP66" s="9"/>
      <c r="CQ66" s="9"/>
      <c r="CR66" s="9"/>
      <c r="CS66" s="9"/>
      <c r="CT66" s="9"/>
      <c r="CU66" s="9"/>
      <c r="CV66" s="9"/>
      <c r="CW66" s="9"/>
      <c r="CX66" s="9"/>
      <c r="CY66" s="9"/>
      <c r="CZ66" s="9"/>
      <c r="DA66" s="9"/>
      <c r="DB66" s="9"/>
      <c r="DC66" s="9"/>
      <c r="DD66" s="9"/>
      <c r="DE66" s="9"/>
      <c r="DF66" s="9"/>
      <c r="DG66" s="9"/>
      <c r="DH66" s="9"/>
      <c r="DI66" s="9"/>
      <c r="DJ66" s="9"/>
      <c r="DK66" s="9"/>
      <c r="DL66" s="9"/>
      <c r="DM66" s="9"/>
      <c r="DN66" s="9"/>
      <c r="DO66" s="9"/>
      <c r="DP66" s="9"/>
      <c r="DQ66" s="9"/>
      <c r="DR66" s="10">
        <v>0</v>
      </c>
      <c r="DS66" s="10">
        <v>0.5</v>
      </c>
    </row>
    <row r="67" spans="1:123" ht="18" customHeight="1" x14ac:dyDescent="0.3">
      <c r="A67" s="11">
        <f t="shared" si="1"/>
        <v>2006</v>
      </c>
      <c r="B67" s="12"/>
      <c r="C67" s="12"/>
      <c r="D67" s="12"/>
      <c r="E67" s="13"/>
      <c r="F67" s="14"/>
      <c r="G67" s="8"/>
      <c r="H67" s="8"/>
      <c r="I67" s="8"/>
      <c r="J67" s="10"/>
      <c r="K67" s="8"/>
      <c r="L67" s="8"/>
      <c r="M67" s="8"/>
      <c r="N67" s="8"/>
      <c r="O67" s="8"/>
      <c r="P67" s="8"/>
      <c r="U67" s="10"/>
      <c r="V67" s="10"/>
      <c r="W67" s="10"/>
      <c r="Y67" s="10"/>
      <c r="Z67" s="10"/>
      <c r="AA67" s="10"/>
      <c r="AB67" s="10"/>
      <c r="AC67" s="10"/>
      <c r="AD67" s="10"/>
      <c r="AF67" s="10"/>
      <c r="AG67" s="10"/>
      <c r="AH67" s="10"/>
      <c r="AI67" s="10"/>
      <c r="AJ67" s="10"/>
      <c r="AK67" s="10"/>
      <c r="AM67" s="8"/>
      <c r="AN67" s="8"/>
      <c r="AO67" s="8"/>
      <c r="AP67" s="8"/>
      <c r="AQ67" s="8"/>
      <c r="AR67" s="8"/>
      <c r="AS67" s="8"/>
      <c r="AT67" s="8"/>
      <c r="AU67" s="8"/>
      <c r="AV67" s="8"/>
      <c r="AW67" s="8"/>
      <c r="AX67" s="8"/>
      <c r="AY67" s="8"/>
      <c r="AZ67" s="8"/>
      <c r="BA67" s="8"/>
      <c r="BB67" s="8"/>
      <c r="BC67" s="8"/>
      <c r="BD67" s="8"/>
      <c r="BE67" s="8"/>
      <c r="BF67" s="8"/>
      <c r="BG67" s="8"/>
      <c r="BH67" s="8"/>
      <c r="BI67" s="8"/>
      <c r="BK67" s="8"/>
      <c r="BL67" s="8"/>
      <c r="BM67" s="8"/>
      <c r="BN67" s="8"/>
      <c r="BO67" s="8"/>
      <c r="BP67" s="8"/>
      <c r="BQ67" s="9"/>
      <c r="BR67" s="9"/>
      <c r="BS67" s="9"/>
      <c r="BT67" s="9"/>
      <c r="BU67" s="9"/>
      <c r="BV67" s="9"/>
      <c r="BW67" s="9"/>
      <c r="BX67" s="9"/>
      <c r="BY67" s="9"/>
      <c r="CA67" s="8"/>
      <c r="CC67" s="8"/>
      <c r="CF67" s="9"/>
      <c r="CG67" s="9"/>
      <c r="CH67" s="9"/>
      <c r="CI67" s="9"/>
      <c r="CJ67" s="9"/>
      <c r="CK67" s="9"/>
      <c r="CL67" s="9"/>
      <c r="CM67" s="9"/>
      <c r="CN67" s="9"/>
      <c r="CO67" s="9"/>
      <c r="CP67" s="9"/>
      <c r="CQ67" s="9"/>
      <c r="CR67" s="9"/>
      <c r="CS67" s="9"/>
      <c r="CT67" s="9"/>
      <c r="CU67" s="9"/>
      <c r="CV67" s="9"/>
      <c r="CW67" s="9"/>
      <c r="CX67" s="9"/>
      <c r="CY67" s="9"/>
      <c r="CZ67" s="9"/>
      <c r="DA67" s="9"/>
      <c r="DB67" s="9"/>
      <c r="DC67" s="9"/>
      <c r="DD67" s="9"/>
      <c r="DE67" s="9"/>
      <c r="DF67" s="9"/>
      <c r="DG67" s="9"/>
      <c r="DH67" s="9"/>
      <c r="DI67" s="9"/>
      <c r="DJ67" s="9"/>
      <c r="DK67" s="9"/>
      <c r="DL67" s="9"/>
      <c r="DM67" s="9"/>
      <c r="DN67" s="9"/>
      <c r="DO67" s="9"/>
      <c r="DP67" s="9"/>
      <c r="DQ67" s="9"/>
      <c r="DR67" s="10">
        <v>0</v>
      </c>
      <c r="DS67" s="10">
        <v>0.5</v>
      </c>
    </row>
    <row r="68" spans="1:123" ht="18" customHeight="1" x14ac:dyDescent="0.3">
      <c r="A68" s="11">
        <f t="shared" si="1"/>
        <v>2007</v>
      </c>
      <c r="B68" s="12"/>
      <c r="C68" s="12"/>
      <c r="D68" s="12"/>
      <c r="E68" s="13"/>
      <c r="F68" s="14"/>
      <c r="G68" s="8"/>
      <c r="H68" s="8"/>
      <c r="I68" s="8"/>
      <c r="J68" s="10"/>
      <c r="K68" s="8"/>
      <c r="L68" s="8"/>
      <c r="M68" s="8"/>
      <c r="N68" s="8"/>
      <c r="O68" s="8"/>
      <c r="P68" s="8"/>
      <c r="U68" s="10"/>
      <c r="V68" s="10"/>
      <c r="W68" s="10"/>
      <c r="Y68" s="10"/>
      <c r="Z68" s="10"/>
      <c r="AA68" s="10"/>
      <c r="AB68" s="10"/>
      <c r="AC68" s="10"/>
      <c r="AD68" s="10"/>
      <c r="AF68" s="10"/>
      <c r="AG68" s="10"/>
      <c r="AH68" s="10"/>
      <c r="AI68" s="10"/>
      <c r="AJ68" s="10"/>
      <c r="AK68" s="10"/>
      <c r="AM68" s="8">
        <v>0.10883693272687311</v>
      </c>
      <c r="AN68" s="8">
        <v>9.9217560383092776E-2</v>
      </c>
      <c r="AO68" s="8">
        <v>0.12120721034714195</v>
      </c>
      <c r="AP68" s="8">
        <v>0.11331627378032674</v>
      </c>
      <c r="AQ68" s="8">
        <v>-4.8875348435507893E-2</v>
      </c>
      <c r="AR68" s="8">
        <v>-6.1645884761060039E-2</v>
      </c>
      <c r="AS68" s="8"/>
      <c r="AT68" s="8"/>
      <c r="AU68" s="8"/>
      <c r="AV68" s="8"/>
      <c r="AW68" s="8"/>
      <c r="AX68" s="8"/>
      <c r="AY68" s="8"/>
      <c r="AZ68" s="8"/>
      <c r="BA68" s="8"/>
      <c r="BB68" s="8"/>
      <c r="BC68" s="8"/>
      <c r="BD68" s="8"/>
      <c r="BE68" s="8">
        <v>0.8397</v>
      </c>
      <c r="BF68" s="8">
        <v>0.60399999999999998</v>
      </c>
      <c r="BG68" s="8"/>
      <c r="BH68" s="8"/>
      <c r="BI68" s="8">
        <v>7.5133156776428206E-2</v>
      </c>
      <c r="BK68" s="8"/>
      <c r="BL68" s="8"/>
      <c r="BM68" s="8"/>
      <c r="BN68" s="8"/>
      <c r="BO68" s="8"/>
      <c r="BP68" s="8"/>
      <c r="BQ68" s="9"/>
      <c r="BR68" s="9"/>
      <c r="BS68" s="9"/>
      <c r="BT68" s="9"/>
      <c r="BU68" s="9"/>
      <c r="BV68" s="9"/>
      <c r="BW68" s="9"/>
      <c r="BX68" s="9"/>
      <c r="BY68" s="9"/>
      <c r="CA68" s="8"/>
      <c r="CC68" s="8"/>
      <c r="CF68" s="9"/>
      <c r="CG68" s="9"/>
      <c r="CH68" s="9"/>
      <c r="CI68" s="9"/>
      <c r="CJ68" s="9"/>
      <c r="CK68" s="9"/>
      <c r="CL68" s="9"/>
      <c r="CM68" s="9"/>
      <c r="CN68" s="9"/>
      <c r="CO68" s="9"/>
      <c r="CP68" s="9"/>
      <c r="CQ68" s="9"/>
      <c r="CR68" s="9"/>
      <c r="CS68" s="9"/>
      <c r="CT68" s="9"/>
      <c r="CU68" s="9"/>
      <c r="CV68" s="9"/>
      <c r="CW68" s="9"/>
      <c r="CX68" s="9"/>
      <c r="CY68" s="9"/>
      <c r="CZ68" s="9"/>
      <c r="DA68" s="9"/>
      <c r="DB68" s="9"/>
      <c r="DC68" s="9"/>
      <c r="DD68" s="9"/>
      <c r="DE68" s="9"/>
      <c r="DF68" s="9"/>
      <c r="DG68" s="9"/>
      <c r="DH68" s="9"/>
      <c r="DI68" s="9"/>
      <c r="DJ68" s="9"/>
      <c r="DK68" s="9"/>
      <c r="DL68" s="9"/>
      <c r="DM68" s="9"/>
      <c r="DN68" s="9"/>
      <c r="DO68" s="9"/>
      <c r="DP68" s="9"/>
      <c r="DQ68" s="9"/>
      <c r="DR68" s="10">
        <v>0</v>
      </c>
      <c r="DS68" s="10">
        <v>0.5</v>
      </c>
    </row>
    <row r="69" spans="1:123" ht="18" customHeight="1" x14ac:dyDescent="0.3">
      <c r="A69" s="11">
        <f t="shared" si="1"/>
        <v>2008</v>
      </c>
      <c r="B69" s="12">
        <v>0.52908210353764473</v>
      </c>
      <c r="C69" s="12">
        <v>0.45654843271010909</v>
      </c>
      <c r="D69" s="12">
        <v>1.4369463752246214E-2</v>
      </c>
      <c r="E69" s="13">
        <v>0.53679556799430528</v>
      </c>
      <c r="F69" s="14">
        <v>0.46320443200569472</v>
      </c>
      <c r="G69" s="8">
        <v>5.1210868149631994E-2</v>
      </c>
      <c r="H69" s="8"/>
      <c r="I69" s="8"/>
      <c r="J69" s="10">
        <v>0.20515267619192268</v>
      </c>
      <c r="K69" s="8"/>
      <c r="L69" s="8"/>
      <c r="M69" s="8">
        <v>-3.0164266458186095E-2</v>
      </c>
      <c r="N69" s="8">
        <v>-3.4922177544392544E-2</v>
      </c>
      <c r="O69" s="8">
        <v>7.9487485730200078E-2</v>
      </c>
      <c r="P69" s="8"/>
      <c r="Q69" s="8">
        <v>4.6529150314753784E-3</v>
      </c>
      <c r="R69" s="8">
        <v>2.4522803056308856E-2</v>
      </c>
      <c r="S69" s="8">
        <v>0.10712218896413106</v>
      </c>
      <c r="T69" s="9"/>
      <c r="U69" s="10">
        <v>-0.17095198410490406</v>
      </c>
      <c r="V69" s="10">
        <v>-0.15202927949005668</v>
      </c>
      <c r="W69" s="10">
        <v>-9.1986291801271644E-2</v>
      </c>
      <c r="Y69" s="10">
        <v>0.44218814596468159</v>
      </c>
      <c r="Z69" s="10">
        <v>0.4314273769883798</v>
      </c>
      <c r="AA69" s="10">
        <v>0.39406775091123336</v>
      </c>
      <c r="AB69" s="10"/>
      <c r="AC69" s="10">
        <v>-0.26305110497935152</v>
      </c>
      <c r="AD69" s="10">
        <v>-0.1840854126757191</v>
      </c>
      <c r="AE69" s="10">
        <v>5.3571430812370147E-2</v>
      </c>
      <c r="AF69" s="10">
        <v>5.3550758151760913E-2</v>
      </c>
      <c r="AG69" s="10">
        <v>0.16069361977650121</v>
      </c>
      <c r="AH69" s="10">
        <v>-0.12948629336993073</v>
      </c>
      <c r="AI69" s="10">
        <v>-5.4486290232612547E-2</v>
      </c>
      <c r="AJ69" s="10">
        <v>-0.21622827116314119</v>
      </c>
      <c r="AK69" s="10">
        <v>-0.151942554188297</v>
      </c>
      <c r="AM69" s="8"/>
      <c r="AN69" s="8"/>
      <c r="AO69" s="8"/>
      <c r="AP69" s="8"/>
      <c r="AQ69" s="8"/>
      <c r="AR69" s="8"/>
      <c r="AS69" s="8"/>
      <c r="AT69" s="8"/>
      <c r="AU69" s="8"/>
      <c r="AV69" s="8"/>
      <c r="AW69" s="8"/>
      <c r="AX69" s="8"/>
      <c r="AY69" s="8"/>
      <c r="AZ69" s="8"/>
      <c r="BA69" s="8"/>
      <c r="BB69" s="8"/>
      <c r="BC69" s="8"/>
      <c r="BD69" s="8">
        <v>0.58199999999999996</v>
      </c>
      <c r="BE69" s="8"/>
      <c r="BF69" s="8"/>
      <c r="BG69" s="8"/>
      <c r="BH69" s="8">
        <v>0.11667359769344332</v>
      </c>
      <c r="BI69" s="8"/>
      <c r="BK69" s="8"/>
      <c r="BL69" s="8"/>
      <c r="BM69" s="8"/>
      <c r="BN69" s="8">
        <v>0.51500000000000001</v>
      </c>
      <c r="BO69" s="8">
        <v>0.54</v>
      </c>
      <c r="BP69" s="8">
        <v>2.5000000000000022E-2</v>
      </c>
      <c r="BQ69" s="9"/>
      <c r="BR69" s="9"/>
      <c r="BS69" s="9"/>
      <c r="BT69" s="9"/>
      <c r="BU69" s="9"/>
      <c r="BV69" s="9"/>
      <c r="BW69" s="9"/>
      <c r="BX69" s="9"/>
      <c r="BY69" s="9"/>
      <c r="CA69" s="8"/>
      <c r="CC69" s="8"/>
      <c r="CF69" s="9"/>
      <c r="CG69" s="9"/>
      <c r="CH69" s="9"/>
      <c r="CI69" s="9"/>
      <c r="CJ69" s="9"/>
      <c r="CK69" s="9"/>
      <c r="CL69" s="9"/>
      <c r="CM69" s="9"/>
      <c r="CN69" s="9"/>
      <c r="CO69" s="9"/>
      <c r="CP69" s="9"/>
      <c r="CQ69" s="9"/>
      <c r="CR69" s="9"/>
      <c r="CS69" s="9"/>
      <c r="CT69" s="9"/>
      <c r="CU69" s="9"/>
      <c r="CV69" s="9"/>
      <c r="CW69" s="9"/>
      <c r="CX69" s="9"/>
      <c r="CY69" s="9"/>
      <c r="CZ69" s="9"/>
      <c r="DA69" s="9"/>
      <c r="DB69" s="9"/>
      <c r="DC69" s="9"/>
      <c r="DD69" s="9"/>
      <c r="DE69" s="9"/>
      <c r="DF69" s="9"/>
      <c r="DG69" s="9"/>
      <c r="DH69" s="9"/>
      <c r="DI69" s="9"/>
      <c r="DJ69" s="9"/>
      <c r="DK69" s="9"/>
      <c r="DL69" s="9"/>
      <c r="DM69" s="9"/>
      <c r="DN69" s="9"/>
      <c r="DO69" s="9"/>
      <c r="DP69" s="9"/>
      <c r="DQ69" s="9"/>
      <c r="DR69" s="10">
        <v>0</v>
      </c>
      <c r="DS69" s="10">
        <v>0.5</v>
      </c>
    </row>
    <row r="70" spans="1:123" ht="18" customHeight="1" x14ac:dyDescent="0.3">
      <c r="A70" s="11">
        <f t="shared" si="1"/>
        <v>2009</v>
      </c>
      <c r="B70" s="15"/>
      <c r="C70" s="15"/>
      <c r="D70" s="15"/>
      <c r="E70" s="36"/>
      <c r="F70" s="35"/>
      <c r="G70" s="8"/>
      <c r="H70" s="8"/>
      <c r="I70" s="8"/>
      <c r="J70" s="10"/>
      <c r="K70" s="8"/>
      <c r="L70" s="8"/>
      <c r="M70" s="8"/>
      <c r="N70" s="8"/>
      <c r="O70" s="8"/>
      <c r="P70" s="8"/>
      <c r="U70" s="10"/>
      <c r="V70" s="10"/>
      <c r="W70" s="10"/>
      <c r="Y70" s="10"/>
      <c r="Z70" s="10"/>
      <c r="AA70" s="10"/>
      <c r="AB70" s="10"/>
      <c r="AC70" s="10"/>
      <c r="AD70" s="10"/>
      <c r="AF70" s="10"/>
      <c r="AG70" s="10"/>
      <c r="AH70" s="10"/>
      <c r="AI70" s="10"/>
      <c r="AJ70" s="10"/>
      <c r="AK70" s="10"/>
      <c r="AM70" s="8"/>
      <c r="AN70" s="8"/>
      <c r="AO70" s="8"/>
      <c r="AP70" s="8"/>
      <c r="AQ70" s="8"/>
      <c r="AR70" s="8"/>
      <c r="AS70" s="8"/>
      <c r="AT70" s="8"/>
      <c r="AU70" s="8"/>
      <c r="AV70" s="8"/>
      <c r="AW70" s="8"/>
      <c r="AX70" s="8"/>
      <c r="AY70" s="8"/>
      <c r="AZ70" s="8"/>
      <c r="BA70" s="8"/>
      <c r="BB70" s="8"/>
      <c r="BC70" s="8"/>
      <c r="BD70" s="8"/>
      <c r="BE70" s="8"/>
      <c r="BF70" s="8"/>
      <c r="BG70" s="8"/>
      <c r="BH70" s="8"/>
      <c r="BI70" s="8"/>
      <c r="BK70" s="8"/>
      <c r="BL70" s="8"/>
      <c r="BM70" s="8"/>
      <c r="BN70" s="8"/>
      <c r="BO70" s="8"/>
      <c r="BP70" s="8"/>
      <c r="BQ70" s="9"/>
      <c r="BR70" s="9"/>
      <c r="BS70" s="9"/>
      <c r="BT70" s="9"/>
      <c r="BU70" s="9"/>
      <c r="BV70" s="9"/>
      <c r="BW70" s="9"/>
      <c r="BX70" s="9"/>
      <c r="BY70" s="9"/>
      <c r="CA70" s="8"/>
      <c r="CC70" s="8"/>
      <c r="CF70" s="9"/>
      <c r="CG70" s="9"/>
      <c r="CH70" s="9"/>
      <c r="CI70" s="9"/>
      <c r="CJ70" s="9"/>
      <c r="CK70" s="9"/>
      <c r="CL70" s="9"/>
      <c r="CM70" s="9"/>
      <c r="CN70" s="9"/>
      <c r="CO70" s="9"/>
      <c r="CP70" s="9"/>
      <c r="CQ70" s="9"/>
      <c r="CR70" s="9"/>
      <c r="CS70" s="9"/>
      <c r="CT70" s="9"/>
      <c r="CU70" s="9"/>
      <c r="CV70" s="9"/>
      <c r="CW70" s="9"/>
      <c r="CX70" s="9"/>
      <c r="CY70" s="9"/>
      <c r="CZ70" s="9"/>
      <c r="DA70" s="9"/>
      <c r="DB70" s="9"/>
      <c r="DC70" s="9"/>
      <c r="DD70" s="9"/>
      <c r="DE70" s="9"/>
      <c r="DF70" s="9"/>
      <c r="DG70" s="9"/>
      <c r="DH70" s="9"/>
      <c r="DI70" s="9"/>
      <c r="DJ70" s="9"/>
      <c r="DK70" s="9"/>
      <c r="DL70" s="9"/>
      <c r="DM70" s="9"/>
      <c r="DN70" s="9"/>
      <c r="DO70" s="9"/>
      <c r="DP70" s="9"/>
      <c r="DQ70" s="9"/>
      <c r="DR70" s="10">
        <v>0</v>
      </c>
      <c r="DS70" s="10">
        <v>0.5</v>
      </c>
    </row>
    <row r="71" spans="1:123" ht="18" customHeight="1" x14ac:dyDescent="0.3">
      <c r="A71" s="11">
        <f t="shared" ref="A71:A81" si="2">A70+1</f>
        <v>2010</v>
      </c>
      <c r="B71" s="12"/>
      <c r="C71" s="12"/>
      <c r="D71" s="12"/>
      <c r="E71" s="13"/>
      <c r="F71" s="14"/>
      <c r="G71" s="8"/>
      <c r="H71" s="8"/>
      <c r="I71" s="8"/>
      <c r="J71" s="10"/>
      <c r="K71" s="8"/>
      <c r="L71" s="8"/>
      <c r="M71" s="8"/>
      <c r="N71" s="8"/>
      <c r="O71" s="8"/>
      <c r="P71" s="8"/>
      <c r="U71" s="10"/>
      <c r="V71" s="10"/>
      <c r="W71" s="10"/>
      <c r="Y71" s="10"/>
      <c r="Z71" s="10"/>
      <c r="AA71" s="10"/>
      <c r="AB71" s="10"/>
      <c r="AC71" s="10"/>
      <c r="AD71" s="10"/>
      <c r="AF71" s="10"/>
      <c r="AG71" s="10"/>
      <c r="AH71" s="10"/>
      <c r="AI71" s="10"/>
      <c r="AJ71" s="10"/>
      <c r="AK71" s="10"/>
      <c r="AM71" s="8"/>
      <c r="AN71" s="8"/>
      <c r="AO71" s="8"/>
      <c r="AP71" s="8"/>
      <c r="AQ71" s="8"/>
      <c r="AR71" s="8"/>
      <c r="AS71" s="8"/>
      <c r="AT71" s="8">
        <v>-8.9197043491186234E-3</v>
      </c>
      <c r="AU71" s="8">
        <v>1.4528003441246884E-2</v>
      </c>
      <c r="AV71" s="8">
        <v>1.5479041290445139E-2</v>
      </c>
      <c r="AW71" s="8">
        <v>8.4312178683059319E-3</v>
      </c>
      <c r="AX71" s="8">
        <v>-0.12392445332994584</v>
      </c>
      <c r="AY71" s="8">
        <v>-0.13917768127420055</v>
      </c>
      <c r="AZ71" s="8">
        <v>-0.30940568169685972</v>
      </c>
      <c r="BA71" s="8">
        <v>-0.23177176359511656</v>
      </c>
      <c r="BB71" s="8">
        <v>-8.5481228366913881E-2</v>
      </c>
      <c r="BC71" s="8"/>
      <c r="BD71" s="8"/>
      <c r="BE71" s="8"/>
      <c r="BF71" s="8"/>
      <c r="BG71" s="8">
        <v>0.65100000000000002</v>
      </c>
      <c r="BH71" s="8"/>
      <c r="BI71" s="8"/>
      <c r="BJ71" s="8">
        <v>0.128575527429581</v>
      </c>
      <c r="BK71" s="8"/>
      <c r="BL71" s="8"/>
      <c r="BM71" s="8"/>
      <c r="BN71" s="8"/>
      <c r="BO71" s="8"/>
      <c r="BP71" s="8"/>
      <c r="BQ71" s="9"/>
      <c r="BR71" s="9"/>
      <c r="BS71" s="9"/>
      <c r="BT71" s="9"/>
      <c r="BU71" s="9"/>
      <c r="BV71" s="9"/>
      <c r="BW71" s="9"/>
      <c r="BX71" s="9"/>
      <c r="BY71" s="9"/>
      <c r="CA71" s="8"/>
      <c r="CC71" s="8"/>
      <c r="CF71" s="9"/>
      <c r="CG71" s="9"/>
      <c r="CH71" s="9"/>
      <c r="CI71" s="9"/>
      <c r="CJ71" s="9"/>
      <c r="CK71" s="9"/>
      <c r="CL71" s="9"/>
      <c r="CM71" s="9"/>
      <c r="CN71" s="9"/>
      <c r="CO71" s="9"/>
      <c r="CP71" s="9"/>
      <c r="CQ71" s="9"/>
      <c r="CR71" s="9"/>
      <c r="CS71" s="9"/>
      <c r="CT71" s="9"/>
      <c r="CU71" s="9"/>
      <c r="CV71" s="9"/>
      <c r="CW71" s="9"/>
      <c r="CX71" s="9"/>
      <c r="CY71" s="9"/>
      <c r="CZ71" s="9"/>
      <c r="DA71" s="9"/>
      <c r="DB71" s="9"/>
      <c r="DC71" s="9"/>
      <c r="DD71" s="9"/>
      <c r="DE71" s="9"/>
      <c r="DF71" s="9"/>
      <c r="DG71" s="9"/>
      <c r="DH71" s="9"/>
      <c r="DI71" s="9"/>
      <c r="DJ71" s="9"/>
      <c r="DK71" s="9"/>
      <c r="DL71" s="9"/>
      <c r="DM71" s="9"/>
      <c r="DN71" s="9"/>
      <c r="DO71" s="9"/>
      <c r="DP71" s="9"/>
      <c r="DQ71" s="9"/>
      <c r="DR71" s="10">
        <v>0</v>
      </c>
      <c r="DS71" s="10">
        <v>0.5</v>
      </c>
    </row>
    <row r="72" spans="1:123" ht="18" customHeight="1" x14ac:dyDescent="0.3">
      <c r="A72" s="11">
        <f t="shared" si="2"/>
        <v>2011</v>
      </c>
      <c r="B72" s="12"/>
      <c r="C72" s="12"/>
      <c r="D72" s="12"/>
      <c r="E72" s="13"/>
      <c r="F72" s="14"/>
      <c r="G72" s="8"/>
      <c r="H72" s="8"/>
      <c r="I72" s="8"/>
      <c r="J72" s="10"/>
      <c r="K72" s="8"/>
      <c r="L72" s="8"/>
      <c r="M72" s="8"/>
      <c r="N72" s="8"/>
      <c r="O72" s="8"/>
      <c r="P72" s="8"/>
      <c r="U72" s="10"/>
      <c r="V72" s="10"/>
      <c r="W72" s="10"/>
      <c r="Y72" s="10"/>
      <c r="Z72" s="10"/>
      <c r="AA72" s="10"/>
      <c r="AB72" s="10"/>
      <c r="AC72" s="10"/>
      <c r="AD72" s="10"/>
      <c r="AF72" s="10"/>
      <c r="AG72" s="10"/>
      <c r="AH72" s="10"/>
      <c r="AI72" s="10"/>
      <c r="AJ72" s="10"/>
      <c r="AK72" s="10"/>
      <c r="AM72" s="8"/>
      <c r="AN72" s="8"/>
      <c r="AO72" s="8"/>
      <c r="AP72" s="8"/>
      <c r="AQ72" s="8"/>
      <c r="AR72" s="8"/>
      <c r="AS72" s="8"/>
      <c r="AT72" s="8"/>
      <c r="AU72" s="8"/>
      <c r="AV72" s="8"/>
      <c r="AW72" s="8"/>
      <c r="AX72" s="8"/>
      <c r="AY72" s="8"/>
      <c r="AZ72" s="8"/>
      <c r="BA72" s="8"/>
      <c r="BB72" s="8"/>
      <c r="BC72" s="8"/>
      <c r="BD72" s="8"/>
      <c r="BE72" s="8"/>
      <c r="BF72" s="8"/>
      <c r="BG72" s="8"/>
      <c r="BH72" s="8"/>
      <c r="BI72" s="8"/>
      <c r="BK72" s="8"/>
      <c r="BL72" s="8"/>
      <c r="BM72" s="8"/>
      <c r="BN72" s="8"/>
      <c r="BO72" s="8"/>
      <c r="BP72" s="8"/>
      <c r="BQ72" s="9"/>
      <c r="BR72" s="9"/>
      <c r="BS72" s="9"/>
      <c r="BT72" s="9"/>
      <c r="BU72" s="9"/>
      <c r="BV72" s="9"/>
      <c r="BW72" s="9"/>
      <c r="BX72" s="9"/>
      <c r="BY72" s="9"/>
      <c r="CA72" s="8"/>
      <c r="CC72" s="8"/>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10">
        <v>0</v>
      </c>
      <c r="DS72" s="10">
        <v>0.5</v>
      </c>
    </row>
    <row r="73" spans="1:123" ht="18" customHeight="1" x14ac:dyDescent="0.3">
      <c r="A73" s="11">
        <f t="shared" si="2"/>
        <v>2012</v>
      </c>
      <c r="B73" s="12">
        <v>0.51058227118114219</v>
      </c>
      <c r="C73" s="12">
        <v>0.47209464443541249</v>
      </c>
      <c r="D73" s="12">
        <v>1.7323084383445327E-2</v>
      </c>
      <c r="E73" s="13">
        <v>0.51958305223929147</v>
      </c>
      <c r="F73" s="14">
        <v>0.48041694776070848</v>
      </c>
      <c r="G73" s="8">
        <v>5.2087351382437072E-2</v>
      </c>
      <c r="H73" s="8"/>
      <c r="I73" s="8"/>
      <c r="J73" s="10">
        <v>0.1546505226337373</v>
      </c>
      <c r="K73" s="8"/>
      <c r="L73" s="8"/>
      <c r="M73" s="8">
        <v>-7.6967269926772608E-3</v>
      </c>
      <c r="N73" s="8">
        <v>-5.2755153282830897E-3</v>
      </c>
      <c r="O73" s="8">
        <v>5.9206551747847586E-2</v>
      </c>
      <c r="P73" s="8"/>
      <c r="Q73" s="8">
        <v>7.8463697783887593E-2</v>
      </c>
      <c r="R73" s="8">
        <v>9.3700587820038372E-2</v>
      </c>
      <c r="S73" s="8">
        <v>0.15744158052000146</v>
      </c>
      <c r="T73" s="9"/>
      <c r="U73" s="10">
        <v>-7.9278161363912733E-2</v>
      </c>
      <c r="V73" s="10">
        <v>-6.1044216439085981E-2</v>
      </c>
      <c r="W73" s="10">
        <v>-3.8657963911449288E-2</v>
      </c>
      <c r="Y73" s="10">
        <v>0.39903800412274049</v>
      </c>
      <c r="Z73" s="10">
        <v>0.38928587661413527</v>
      </c>
      <c r="AA73" s="10">
        <v>0.37240638483830402</v>
      </c>
      <c r="AB73" s="10"/>
      <c r="AC73" s="10">
        <v>-0.16454671166237331</v>
      </c>
      <c r="AD73" s="10">
        <v>-0.12392651420990985</v>
      </c>
      <c r="AE73" s="10">
        <v>2.955283610837647E-2</v>
      </c>
      <c r="AF73" s="10">
        <v>0.12788874441162498</v>
      </c>
      <c r="AG73" s="10">
        <v>0.18699441662837793</v>
      </c>
      <c r="AH73" s="10">
        <v>-5.9344949187312812E-2</v>
      </c>
      <c r="AI73" s="10">
        <v>-1.797097863558576E-2</v>
      </c>
      <c r="AJ73" s="10">
        <v>-0.14165821587493574</v>
      </c>
      <c r="AK73" s="10">
        <v>-0.10619481254488397</v>
      </c>
      <c r="AM73" s="8">
        <v>7.5870646480507675E-2</v>
      </c>
      <c r="AN73" s="8">
        <v>0.13896919827630558</v>
      </c>
      <c r="AO73" s="8">
        <v>8.7698203210765033E-2</v>
      </c>
      <c r="AP73" s="8">
        <v>0.13102452681268975</v>
      </c>
      <c r="AQ73" s="8">
        <v>-5.6030390991104961E-2</v>
      </c>
      <c r="AR73" s="8">
        <v>-2.5511346653251131E-2</v>
      </c>
      <c r="AS73" s="8"/>
      <c r="AT73" s="8"/>
      <c r="AU73" s="8"/>
      <c r="AV73" s="8"/>
      <c r="AW73" s="8"/>
      <c r="AX73" s="8"/>
      <c r="AY73" s="8"/>
      <c r="AZ73" s="8"/>
      <c r="BA73" s="8"/>
      <c r="BB73" s="8"/>
      <c r="BC73" s="8"/>
      <c r="BD73" s="8">
        <v>0.54900000000000004</v>
      </c>
      <c r="BE73" s="8">
        <v>0.80349999999999999</v>
      </c>
      <c r="BF73" s="8">
        <v>0.57199999999999995</v>
      </c>
      <c r="BG73" s="8"/>
      <c r="BH73" s="8">
        <v>0.14613218903541564</v>
      </c>
      <c r="BI73" s="8">
        <v>9.6433021873235686E-2</v>
      </c>
      <c r="BK73" s="8"/>
      <c r="BL73" s="8"/>
      <c r="BM73" s="8"/>
      <c r="BN73" s="8">
        <v>0.5</v>
      </c>
      <c r="BO73" s="8">
        <v>0.51</v>
      </c>
      <c r="BP73" s="8">
        <v>1.0000000000000009E-2</v>
      </c>
      <c r="BQ73" s="9"/>
      <c r="BR73" s="9"/>
      <c r="BS73" s="9"/>
      <c r="BT73" s="9"/>
      <c r="BU73" s="9"/>
      <c r="BV73" s="9"/>
      <c r="BW73" s="9"/>
      <c r="BX73" s="9"/>
      <c r="BY73" s="9"/>
      <c r="CA73" s="8"/>
      <c r="CC73" s="8"/>
      <c r="CF73" s="9"/>
      <c r="CG73" s="9"/>
      <c r="CH73" s="9"/>
      <c r="CI73" s="9"/>
      <c r="CJ73" s="9"/>
      <c r="CK73" s="9"/>
      <c r="CL73" s="9"/>
      <c r="CM73" s="9"/>
      <c r="CN73" s="9"/>
      <c r="CO73" s="9"/>
      <c r="CP73" s="9"/>
      <c r="CQ73" s="9"/>
      <c r="CR73" s="9"/>
      <c r="CS73" s="9"/>
      <c r="CT73" s="9"/>
      <c r="CU73" s="9"/>
      <c r="CV73" s="9"/>
      <c r="CW73" s="9"/>
      <c r="CX73" s="9"/>
      <c r="CY73" s="9"/>
      <c r="CZ73" s="9"/>
      <c r="DA73" s="9"/>
      <c r="DB73" s="9"/>
      <c r="DC73" s="9"/>
      <c r="DD73" s="9"/>
      <c r="DE73" s="9"/>
      <c r="DF73" s="9"/>
      <c r="DG73" s="9"/>
      <c r="DH73" s="9"/>
      <c r="DI73" s="9"/>
      <c r="DJ73" s="9"/>
      <c r="DK73" s="9"/>
      <c r="DL73" s="9"/>
      <c r="DM73" s="9"/>
      <c r="DN73" s="9"/>
      <c r="DO73" s="9"/>
      <c r="DP73" s="9"/>
      <c r="DQ73" s="9"/>
      <c r="DR73" s="10">
        <v>0</v>
      </c>
      <c r="DS73" s="10">
        <v>0.5</v>
      </c>
    </row>
    <row r="74" spans="1:123" ht="18" customHeight="1" x14ac:dyDescent="0.3">
      <c r="A74" s="11">
        <f t="shared" si="2"/>
        <v>2013</v>
      </c>
      <c r="B74" s="15"/>
      <c r="C74" s="15"/>
      <c r="D74" s="15"/>
      <c r="E74" s="36"/>
      <c r="F74" s="35"/>
      <c r="G74" s="8"/>
      <c r="H74" s="8"/>
      <c r="I74" s="8"/>
      <c r="J74" s="10"/>
      <c r="K74" s="8"/>
      <c r="L74" s="8"/>
      <c r="M74" s="8"/>
      <c r="N74" s="8"/>
      <c r="O74" s="8"/>
      <c r="P74" s="8"/>
      <c r="U74" s="10"/>
      <c r="V74" s="10"/>
      <c r="W74" s="10"/>
      <c r="Y74" s="10"/>
      <c r="Z74" s="10"/>
      <c r="AA74" s="10"/>
      <c r="AB74" s="10"/>
      <c r="AC74" s="10"/>
      <c r="AD74" s="10"/>
      <c r="AF74" s="10"/>
      <c r="AG74" s="10"/>
      <c r="AH74" s="10"/>
      <c r="AI74" s="10"/>
      <c r="AJ74" s="10"/>
      <c r="AK74" s="10"/>
      <c r="AM74" s="8"/>
      <c r="AN74" s="8"/>
      <c r="AO74" s="8"/>
      <c r="AP74" s="8"/>
      <c r="AQ74" s="8"/>
      <c r="AR74" s="8"/>
      <c r="AS74" s="8"/>
      <c r="AT74" s="8"/>
      <c r="AU74" s="8"/>
      <c r="AV74" s="8"/>
      <c r="AW74" s="8"/>
      <c r="AX74" s="8"/>
      <c r="AY74" s="8"/>
      <c r="AZ74" s="8"/>
      <c r="BA74" s="8"/>
      <c r="BB74" s="8"/>
      <c r="BC74" s="8"/>
      <c r="BD74" s="8"/>
      <c r="BE74" s="8"/>
      <c r="BF74" s="8"/>
      <c r="BG74" s="8"/>
      <c r="BH74" s="8"/>
      <c r="BI74" s="8"/>
      <c r="BK74" s="8"/>
      <c r="BL74" s="8"/>
      <c r="BM74" s="8"/>
      <c r="BN74" s="8"/>
      <c r="BO74" s="8"/>
      <c r="BP74" s="8"/>
      <c r="BQ74" s="9"/>
      <c r="BR74" s="9"/>
      <c r="BS74" s="9"/>
      <c r="BT74" s="9"/>
      <c r="BU74" s="9"/>
      <c r="BV74" s="9"/>
      <c r="BW74" s="9"/>
      <c r="BX74" s="9"/>
      <c r="BY74" s="9"/>
      <c r="CA74" s="8"/>
      <c r="CC74" s="8"/>
      <c r="CF74" s="9"/>
      <c r="CG74" s="9"/>
      <c r="CH74" s="9"/>
      <c r="CI74" s="9"/>
      <c r="CJ74" s="9"/>
      <c r="CK74" s="9"/>
      <c r="CL74" s="9"/>
      <c r="CM74" s="9"/>
      <c r="CN74" s="9"/>
      <c r="CO74" s="9"/>
      <c r="CP74" s="9"/>
      <c r="CQ74" s="9"/>
      <c r="CR74" s="9"/>
      <c r="CS74" s="9"/>
      <c r="CT74" s="9"/>
      <c r="CU74" s="9"/>
      <c r="CV74" s="9"/>
      <c r="CW74" s="9"/>
      <c r="CX74" s="9"/>
      <c r="CY74" s="9"/>
      <c r="CZ74" s="9"/>
      <c r="DA74" s="9"/>
      <c r="DB74" s="9"/>
      <c r="DC74" s="9"/>
      <c r="DD74" s="9"/>
      <c r="DE74" s="9"/>
      <c r="DF74" s="9"/>
      <c r="DG74" s="9"/>
      <c r="DH74" s="9"/>
      <c r="DI74" s="9"/>
      <c r="DJ74" s="9"/>
      <c r="DK74" s="9"/>
      <c r="DL74" s="9"/>
      <c r="DM74" s="9"/>
      <c r="DN74" s="9"/>
      <c r="DO74" s="9"/>
      <c r="DP74" s="9"/>
      <c r="DQ74" s="9"/>
      <c r="DR74" s="10">
        <v>0</v>
      </c>
      <c r="DS74" s="10">
        <v>0.5</v>
      </c>
    </row>
    <row r="75" spans="1:123" ht="18" customHeight="1" x14ac:dyDescent="0.3">
      <c r="A75" s="11">
        <f t="shared" si="2"/>
        <v>2014</v>
      </c>
      <c r="B75" s="12"/>
      <c r="C75" s="12"/>
      <c r="D75" s="12"/>
      <c r="E75" s="13"/>
      <c r="F75" s="14"/>
      <c r="G75" s="8"/>
      <c r="H75" s="8"/>
      <c r="I75" s="8"/>
      <c r="J75" s="10"/>
      <c r="K75" s="8"/>
      <c r="L75" s="8"/>
      <c r="M75" s="8"/>
      <c r="N75" s="8"/>
      <c r="O75" s="8"/>
      <c r="P75" s="8"/>
      <c r="U75" s="10"/>
      <c r="V75" s="10"/>
      <c r="W75" s="10"/>
      <c r="Y75" s="10"/>
      <c r="Z75" s="10"/>
      <c r="AA75" s="10"/>
      <c r="AB75" s="10"/>
      <c r="AC75" s="10"/>
      <c r="AD75" s="10"/>
      <c r="AE75" s="10"/>
      <c r="AF75" s="10"/>
      <c r="AG75" s="10"/>
      <c r="AH75" s="10"/>
      <c r="AI75" s="10"/>
      <c r="AJ75" s="10"/>
      <c r="AK75" s="10"/>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9"/>
      <c r="BR75" s="9"/>
      <c r="BS75" s="9"/>
      <c r="BT75" s="9"/>
      <c r="BU75" s="9"/>
      <c r="BV75" s="9"/>
      <c r="BW75" s="9"/>
      <c r="BX75" s="9"/>
      <c r="BY75" s="9"/>
      <c r="CA75" s="8"/>
      <c r="CC75" s="8"/>
      <c r="CF75" s="9"/>
      <c r="CG75" s="9"/>
      <c r="CH75" s="9"/>
      <c r="CI75" s="9"/>
      <c r="CJ75" s="9"/>
      <c r="CK75" s="9"/>
      <c r="CL75" s="9"/>
      <c r="CM75" s="9"/>
      <c r="CN75" s="9"/>
      <c r="CO75" s="9"/>
      <c r="CP75" s="9"/>
      <c r="CQ75" s="9"/>
      <c r="CR75" s="9"/>
      <c r="CS75" s="9"/>
      <c r="CT75" s="9"/>
      <c r="CU75" s="9"/>
      <c r="CV75" s="9"/>
      <c r="CW75" s="9"/>
      <c r="CX75" s="9"/>
      <c r="CY75" s="9"/>
      <c r="CZ75" s="9"/>
      <c r="DA75" s="9"/>
      <c r="DB75" s="9"/>
      <c r="DC75" s="9"/>
      <c r="DD75" s="9"/>
      <c r="DE75" s="9"/>
      <c r="DF75" s="9"/>
      <c r="DG75" s="9"/>
      <c r="DH75" s="9"/>
      <c r="DI75" s="9"/>
      <c r="DJ75" s="9"/>
      <c r="DK75" s="9"/>
      <c r="DL75" s="9"/>
      <c r="DM75" s="9"/>
      <c r="DN75" s="9"/>
      <c r="DO75" s="9"/>
      <c r="DP75" s="9"/>
      <c r="DQ75" s="9"/>
      <c r="DR75" s="10">
        <v>0</v>
      </c>
      <c r="DS75" s="10">
        <v>0.5</v>
      </c>
    </row>
    <row r="76" spans="1:123" ht="18" customHeight="1" x14ac:dyDescent="0.3">
      <c r="A76" s="11">
        <f t="shared" si="2"/>
        <v>2015</v>
      </c>
      <c r="B76" s="12"/>
      <c r="C76" s="12"/>
      <c r="D76" s="12"/>
      <c r="E76" s="13"/>
      <c r="F76" s="14"/>
      <c r="G76" s="8"/>
      <c r="H76" s="8"/>
      <c r="I76" s="8"/>
      <c r="J76" s="10"/>
      <c r="K76" s="8"/>
      <c r="L76" s="8"/>
      <c r="M76" s="8"/>
      <c r="N76" s="8"/>
      <c r="O76" s="8"/>
      <c r="P76" s="8"/>
      <c r="U76" s="10"/>
      <c r="V76" s="10"/>
      <c r="W76" s="10"/>
      <c r="Y76" s="10"/>
      <c r="Z76" s="10"/>
      <c r="AA76" s="10"/>
      <c r="AB76" s="10"/>
      <c r="AC76" s="10"/>
      <c r="AD76" s="10"/>
      <c r="AE76" s="10"/>
      <c r="AF76" s="10"/>
      <c r="AG76" s="10"/>
      <c r="AH76" s="10"/>
      <c r="AI76" s="10"/>
      <c r="AJ76" s="10"/>
      <c r="AK76" s="10"/>
      <c r="AM76" s="8"/>
      <c r="AN76" s="8"/>
      <c r="AO76" s="8"/>
      <c r="AP76" s="8"/>
      <c r="AQ76" s="8"/>
      <c r="AR76" s="8"/>
      <c r="AS76" s="8"/>
      <c r="AT76" s="8">
        <v>6.847959338572851E-3</v>
      </c>
      <c r="AU76" s="8">
        <v>1.7698281931990953E-2</v>
      </c>
      <c r="AV76" s="8">
        <v>6.7533978115059359E-2</v>
      </c>
      <c r="AW76" s="8">
        <v>7.3130150107119804E-2</v>
      </c>
      <c r="AX76" s="8">
        <v>-0.15126601623905506</v>
      </c>
      <c r="AY76" s="8">
        <v>-0.21270316398843431</v>
      </c>
      <c r="AZ76" s="8">
        <v>-0.31196358489234832</v>
      </c>
      <c r="BA76" s="8">
        <v>-0.21693981178499797</v>
      </c>
      <c r="BB76" s="8">
        <v>-6.069756865329326E-2</v>
      </c>
      <c r="BC76" s="8"/>
      <c r="BD76" s="8"/>
      <c r="BE76" s="8"/>
      <c r="BF76" s="8"/>
      <c r="BG76" s="8">
        <v>0.66400000000000003</v>
      </c>
      <c r="BH76" s="8"/>
      <c r="BI76" s="8"/>
      <c r="BJ76" s="8">
        <v>0.122250619769096</v>
      </c>
      <c r="BK76" s="8"/>
      <c r="BL76" s="8"/>
      <c r="BM76" s="8"/>
      <c r="BN76" s="8"/>
      <c r="BO76" s="8"/>
      <c r="BP76" s="8"/>
      <c r="BQ76" s="9"/>
      <c r="BR76" s="9"/>
      <c r="BS76" s="9"/>
      <c r="BT76" s="9"/>
      <c r="BU76" s="9"/>
      <c r="BV76" s="9"/>
      <c r="BW76" s="9"/>
      <c r="BX76" s="9"/>
      <c r="BY76" s="9"/>
      <c r="CA76" s="8"/>
      <c r="CC76" s="8"/>
      <c r="CF76" s="9"/>
      <c r="CG76" s="9"/>
      <c r="CH76" s="9"/>
      <c r="CI76" s="9"/>
      <c r="CJ76" s="9"/>
      <c r="CK76" s="9"/>
      <c r="CL76" s="9"/>
      <c r="CM76" s="9"/>
      <c r="CN76" s="9"/>
      <c r="CO76" s="9"/>
      <c r="CP76" s="9"/>
      <c r="CQ76" s="9"/>
      <c r="CR76" s="9"/>
      <c r="CS76" s="9"/>
      <c r="CT76" s="9"/>
      <c r="CU76" s="9"/>
      <c r="CV76" s="9"/>
      <c r="CW76" s="9"/>
      <c r="CX76" s="9"/>
      <c r="CY76" s="9"/>
      <c r="CZ76" s="9"/>
      <c r="DA76" s="9"/>
      <c r="DB76" s="9"/>
      <c r="DC76" s="9"/>
      <c r="DD76" s="9"/>
      <c r="DE76" s="9"/>
      <c r="DF76" s="9"/>
      <c r="DG76" s="9"/>
      <c r="DH76" s="9"/>
      <c r="DI76" s="9"/>
      <c r="DJ76" s="9"/>
      <c r="DK76" s="9"/>
      <c r="DL76" s="9"/>
      <c r="DM76" s="9"/>
      <c r="DN76" s="9"/>
      <c r="DO76" s="9"/>
      <c r="DP76" s="9"/>
      <c r="DQ76" s="9"/>
      <c r="DR76" s="10">
        <v>0</v>
      </c>
      <c r="DS76" s="10">
        <v>0.5</v>
      </c>
    </row>
    <row r="77" spans="1:123" ht="18" customHeight="1" x14ac:dyDescent="0.3">
      <c r="A77" s="11">
        <f t="shared" si="2"/>
        <v>2016</v>
      </c>
      <c r="B77" s="12">
        <v>0.48249758143403088</v>
      </c>
      <c r="C77" s="12">
        <v>0.4615035619406907</v>
      </c>
      <c r="D77" s="12">
        <v>5.5998856625278419E-2</v>
      </c>
      <c r="E77" s="13">
        <v>0.51111970024648934</v>
      </c>
      <c r="F77" s="14">
        <v>0.48888029975351072</v>
      </c>
      <c r="G77" s="8">
        <v>0.13</v>
      </c>
      <c r="H77" s="8"/>
      <c r="I77" s="8"/>
      <c r="J77" s="10">
        <v>0.1</v>
      </c>
      <c r="K77" s="8"/>
      <c r="L77" s="8"/>
      <c r="M77" s="8">
        <v>0.13206977360937261</v>
      </c>
      <c r="N77" s="8">
        <v>0.13792732147604533</v>
      </c>
      <c r="O77" s="8">
        <v>0.16817676500104303</v>
      </c>
      <c r="P77" s="8"/>
      <c r="Q77" s="8">
        <v>0.22493986747859676</v>
      </c>
      <c r="R77" s="8">
        <v>0.23344490162554923</v>
      </c>
      <c r="S77" s="8">
        <v>0.23367121833507237</v>
      </c>
      <c r="T77" s="9"/>
      <c r="U77" s="10">
        <v>8.8874381040718264E-2</v>
      </c>
      <c r="V77" s="10">
        <v>0.10745439556306459</v>
      </c>
      <c r="W77" s="10">
        <v>5.1046102222256723E-2</v>
      </c>
      <c r="Y77" s="10">
        <v>0.38303234972187938</v>
      </c>
      <c r="Z77" s="10">
        <v>0.37167717482206963</v>
      </c>
      <c r="AA77" s="10">
        <v>0.3738331452927024</v>
      </c>
      <c r="AB77" s="10"/>
      <c r="AC77" s="10">
        <v>3.7121697764843503E-3</v>
      </c>
      <c r="AD77" s="10">
        <v>-3.4116109041977191E-2</v>
      </c>
      <c r="AE77" s="10">
        <v>2.6278042060565974E-2</v>
      </c>
      <c r="AF77" s="10">
        <v>0.2073931762745064</v>
      </c>
      <c r="AG77" s="10">
        <v>0.25994926039563837</v>
      </c>
      <c r="AH77" s="10">
        <v>3.2651472779860538E-2</v>
      </c>
      <c r="AI77" s="10">
        <v>6.9440731664652908E-2</v>
      </c>
      <c r="AJ77" s="10">
        <v>-4.9882934278316776E-2</v>
      </c>
      <c r="AK77" s="10">
        <v>-1.8349283805637606E-2</v>
      </c>
      <c r="AM77" s="8"/>
      <c r="AN77" s="8"/>
      <c r="AO77" s="8"/>
      <c r="AP77" s="8"/>
      <c r="AQ77" s="8"/>
      <c r="AR77" s="8"/>
      <c r="AS77" s="8"/>
      <c r="AT77" s="8"/>
      <c r="AU77" s="8"/>
      <c r="AV77" s="8"/>
      <c r="AW77" s="8"/>
      <c r="AX77" s="8"/>
      <c r="AY77" s="8"/>
      <c r="AZ77" s="8"/>
      <c r="BA77" s="8"/>
      <c r="BB77" s="8"/>
      <c r="BC77" s="8"/>
      <c r="BD77" s="8">
        <v>0.55700000000000005</v>
      </c>
      <c r="BE77" s="8"/>
      <c r="BF77" s="8"/>
      <c r="BG77" s="8"/>
      <c r="BH77" s="8">
        <v>0.16403540194034599</v>
      </c>
      <c r="BI77" s="8"/>
      <c r="BJ77" s="8"/>
      <c r="BK77" s="8"/>
      <c r="BL77" s="8"/>
      <c r="BM77" s="8"/>
      <c r="BN77" s="8">
        <v>0.44500000000000001</v>
      </c>
      <c r="BO77" s="8">
        <v>0.53499999999999992</v>
      </c>
      <c r="BP77" s="8">
        <v>8.9999999999999913E-2</v>
      </c>
      <c r="BQ77" s="9"/>
      <c r="BR77" s="9"/>
      <c r="BS77" s="9"/>
      <c r="BT77" s="9"/>
      <c r="BU77" s="9"/>
      <c r="BV77" s="9"/>
      <c r="BW77" s="9"/>
      <c r="BX77" s="9"/>
      <c r="BY77" s="9"/>
      <c r="CA77" s="8"/>
      <c r="CC77" s="8"/>
      <c r="CF77" s="9"/>
      <c r="CG77" s="9"/>
      <c r="CH77" s="9"/>
      <c r="CI77" s="9"/>
      <c r="CJ77" s="9"/>
      <c r="CK77" s="9"/>
      <c r="CL77" s="9"/>
      <c r="CM77" s="9"/>
      <c r="CN77" s="9"/>
      <c r="CO77" s="9"/>
      <c r="CP77" s="9"/>
      <c r="CQ77" s="9"/>
      <c r="CR77" s="9"/>
      <c r="CS77" s="9"/>
      <c r="CT77" s="9"/>
      <c r="CU77" s="9"/>
      <c r="CV77" s="9"/>
      <c r="CW77" s="9"/>
      <c r="CX77" s="9"/>
      <c r="CY77" s="9"/>
      <c r="CZ77" s="9"/>
      <c r="DA77" s="9"/>
      <c r="DB77" s="9"/>
      <c r="DC77" s="9"/>
      <c r="DD77" s="9"/>
      <c r="DE77" s="9"/>
      <c r="DF77" s="9"/>
      <c r="DG77" s="9"/>
      <c r="DH77" s="9"/>
      <c r="DI77" s="9"/>
      <c r="DJ77" s="9"/>
      <c r="DK77" s="9"/>
      <c r="DL77" s="9"/>
      <c r="DM77" s="9"/>
      <c r="DN77" s="9"/>
      <c r="DO77" s="9"/>
      <c r="DP77" s="9"/>
      <c r="DQ77" s="9"/>
      <c r="DR77" s="10">
        <v>0</v>
      </c>
      <c r="DS77" s="10">
        <v>0.5</v>
      </c>
    </row>
    <row r="78" spans="1:123" ht="18" customHeight="1" x14ac:dyDescent="0.3">
      <c r="A78" s="11">
        <f t="shared" si="2"/>
        <v>2017</v>
      </c>
      <c r="B78" s="12"/>
      <c r="C78" s="12"/>
      <c r="D78" s="12"/>
      <c r="E78" s="12"/>
      <c r="F78" s="9"/>
      <c r="G78" s="8"/>
      <c r="H78" s="8"/>
      <c r="I78" s="8"/>
      <c r="J78" s="8"/>
      <c r="K78" s="8"/>
      <c r="L78" s="8"/>
      <c r="M78" s="8"/>
      <c r="N78" s="8"/>
      <c r="O78" s="8"/>
      <c r="P78" s="8"/>
      <c r="U78" s="10"/>
      <c r="V78" s="10"/>
      <c r="W78" s="10"/>
      <c r="Y78" s="10"/>
      <c r="Z78" s="10"/>
      <c r="AA78" s="10"/>
      <c r="AB78" s="10"/>
      <c r="AC78" s="10"/>
      <c r="AD78" s="10"/>
      <c r="AE78" s="10"/>
      <c r="AF78" s="10"/>
      <c r="AG78" s="10"/>
      <c r="AH78" s="10"/>
      <c r="AI78" s="10"/>
      <c r="AJ78" s="10"/>
      <c r="AK78" s="10"/>
      <c r="AM78" s="8">
        <v>9.6388927400208879E-2</v>
      </c>
      <c r="AN78" s="8">
        <v>0.13524817114948071</v>
      </c>
      <c r="AO78" s="8">
        <v>0.11821648413046623</v>
      </c>
      <c r="AP78" s="8">
        <v>0.14447038767614431</v>
      </c>
      <c r="AQ78" s="8">
        <v>3.3333333333333437E-2</v>
      </c>
      <c r="AR78" s="8">
        <v>-2.802667385160805E-2</v>
      </c>
      <c r="AS78" s="8"/>
      <c r="AT78" s="8">
        <v>5.2573044205487723E-2</v>
      </c>
      <c r="AU78" s="8">
        <v>6.623748617635139E-2</v>
      </c>
      <c r="AV78" s="8">
        <v>0.12855382285364897</v>
      </c>
      <c r="AW78" s="8">
        <v>0.12092561624271257</v>
      </c>
      <c r="AX78" s="8">
        <v>-0.11592304712485127</v>
      </c>
      <c r="AY78" s="8">
        <v>-0.20983152937973992</v>
      </c>
      <c r="AZ78" s="8">
        <v>-0.32554990100002584</v>
      </c>
      <c r="BA78" s="8">
        <v>-0.22121556786546648</v>
      </c>
      <c r="BB78" s="8">
        <v>-0.10962685387517457</v>
      </c>
      <c r="BC78" s="8"/>
      <c r="BD78" s="8"/>
      <c r="BE78" s="8">
        <v>0.74560000000000004</v>
      </c>
      <c r="BF78" s="8">
        <v>0.48699999999999999</v>
      </c>
      <c r="BG78" s="8">
        <v>0.68799999999999994</v>
      </c>
      <c r="BH78" s="8"/>
      <c r="BI78" s="8">
        <v>0.1149</v>
      </c>
      <c r="BJ78" s="8">
        <v>0.106722292900086</v>
      </c>
      <c r="BK78" s="8"/>
      <c r="BL78" s="8"/>
      <c r="BM78" s="8"/>
      <c r="BN78" s="8"/>
      <c r="BO78" s="8"/>
      <c r="BP78" s="8"/>
      <c r="BQ78" s="9"/>
      <c r="BR78" s="9"/>
      <c r="BS78" s="9"/>
      <c r="BT78" s="9"/>
      <c r="BU78" s="9"/>
      <c r="BV78" s="9"/>
      <c r="BW78" s="9"/>
      <c r="BX78" s="9"/>
      <c r="BY78" s="9"/>
      <c r="CA78" s="8"/>
      <c r="CC78" s="8"/>
      <c r="CF78" s="9"/>
      <c r="CG78" s="9"/>
      <c r="CH78" s="9"/>
      <c r="CI78" s="9"/>
      <c r="CJ78" s="9"/>
      <c r="CK78" s="9"/>
      <c r="CL78" s="9"/>
      <c r="CM78" s="9"/>
      <c r="CN78" s="9"/>
      <c r="CO78" s="9"/>
      <c r="CP78" s="9"/>
      <c r="CQ78" s="9"/>
      <c r="CR78" s="9"/>
      <c r="CS78" s="9"/>
      <c r="CT78" s="9"/>
      <c r="CU78" s="9"/>
      <c r="CV78" s="9"/>
      <c r="CW78" s="9"/>
      <c r="CX78" s="9"/>
      <c r="CY78" s="9"/>
      <c r="CZ78" s="9"/>
      <c r="DA78" s="9"/>
      <c r="DB78" s="9"/>
      <c r="DC78" s="9"/>
      <c r="DD78" s="9"/>
      <c r="DE78" s="9"/>
      <c r="DF78" s="9"/>
      <c r="DG78" s="9"/>
      <c r="DH78" s="9"/>
      <c r="DI78" s="9"/>
      <c r="DJ78" s="9"/>
      <c r="DK78" s="9"/>
      <c r="DL78" s="9"/>
      <c r="DM78" s="9"/>
      <c r="DN78" s="9"/>
      <c r="DO78" s="9"/>
      <c r="DP78" s="9"/>
      <c r="DQ78" s="9"/>
      <c r="DR78" s="10">
        <v>0</v>
      </c>
      <c r="DS78" s="10">
        <v>0.5</v>
      </c>
    </row>
    <row r="79" spans="1:123" ht="18" customHeight="1" x14ac:dyDescent="0.3">
      <c r="A79" s="11">
        <f t="shared" si="2"/>
        <v>2018</v>
      </c>
      <c r="B79" s="12"/>
      <c r="C79" s="12"/>
      <c r="D79" s="12"/>
      <c r="E79" s="12"/>
      <c r="F79" s="9"/>
      <c r="G79" s="8"/>
      <c r="H79" s="8"/>
      <c r="I79" s="8"/>
      <c r="J79" s="8"/>
      <c r="K79" s="8"/>
      <c r="L79" s="8"/>
      <c r="M79" s="8"/>
      <c r="N79" s="8"/>
      <c r="O79" s="8"/>
      <c r="P79" s="8"/>
      <c r="U79" s="10"/>
      <c r="V79" s="10"/>
      <c r="W79" s="10"/>
      <c r="Y79" s="10"/>
      <c r="Z79" s="10"/>
      <c r="AA79" s="10"/>
      <c r="AB79" s="10"/>
      <c r="AC79" s="10"/>
      <c r="AD79" s="10"/>
      <c r="AE79" s="10"/>
      <c r="AF79" s="10"/>
      <c r="AG79" s="10"/>
      <c r="AH79" s="10"/>
      <c r="AI79" s="10"/>
      <c r="AJ79" s="10"/>
      <c r="AK79" s="10"/>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9"/>
      <c r="BR79" s="9"/>
      <c r="BS79" s="9"/>
      <c r="BT79" s="9"/>
      <c r="BU79" s="9"/>
      <c r="BV79" s="9"/>
      <c r="BW79" s="9"/>
      <c r="BX79" s="9"/>
      <c r="BY79" s="9"/>
      <c r="CA79" s="8"/>
      <c r="CC79" s="8"/>
      <c r="CF79" s="9"/>
      <c r="CG79" s="9"/>
      <c r="CH79" s="9"/>
      <c r="CI79" s="9"/>
      <c r="CJ79" s="9"/>
      <c r="CK79" s="9"/>
      <c r="CL79" s="9"/>
      <c r="CM79" s="9"/>
      <c r="CN79" s="9"/>
      <c r="CO79" s="9"/>
      <c r="CP79" s="9"/>
      <c r="CQ79" s="9"/>
      <c r="CR79" s="9"/>
      <c r="CS79" s="9"/>
      <c r="CT79" s="9"/>
      <c r="CU79" s="9"/>
      <c r="CV79" s="9"/>
      <c r="CW79" s="9"/>
      <c r="CX79" s="9"/>
      <c r="CY79" s="9"/>
      <c r="CZ79" s="9"/>
      <c r="DA79" s="9"/>
      <c r="DB79" s="9"/>
      <c r="DC79" s="9"/>
      <c r="DD79" s="9"/>
      <c r="DE79" s="9"/>
      <c r="DF79" s="9"/>
      <c r="DG79" s="9"/>
      <c r="DH79" s="9"/>
      <c r="DI79" s="9"/>
      <c r="DJ79" s="9"/>
      <c r="DK79" s="9"/>
      <c r="DL79" s="9"/>
      <c r="DM79" s="9"/>
      <c r="DN79" s="9"/>
      <c r="DO79" s="9"/>
      <c r="DP79" s="9"/>
      <c r="DQ79" s="9"/>
      <c r="DR79" s="10">
        <v>0</v>
      </c>
      <c r="DS79" s="10">
        <v>0.5</v>
      </c>
    </row>
    <row r="80" spans="1:123" ht="18" customHeight="1" x14ac:dyDescent="0.3">
      <c r="A80" s="11">
        <f t="shared" si="2"/>
        <v>2019</v>
      </c>
      <c r="B80" s="12"/>
      <c r="C80" s="12"/>
      <c r="D80" s="12"/>
      <c r="E80" s="12"/>
      <c r="F80" s="9"/>
      <c r="G80" s="8"/>
      <c r="H80" s="8"/>
      <c r="I80" s="8"/>
      <c r="J80" s="8"/>
      <c r="K80" s="8"/>
      <c r="L80" s="8"/>
      <c r="M80" s="8"/>
      <c r="N80" s="8"/>
      <c r="O80" s="8"/>
      <c r="P80" s="8"/>
      <c r="U80" s="10"/>
      <c r="V80" s="10"/>
      <c r="W80" s="10"/>
      <c r="Y80" s="10"/>
      <c r="Z80" s="10"/>
      <c r="AA80" s="10"/>
      <c r="AB80" s="10"/>
      <c r="AC80" s="10"/>
      <c r="AD80" s="10"/>
      <c r="AE80" s="10"/>
      <c r="AF80" s="10"/>
      <c r="AG80" s="10"/>
      <c r="AH80" s="10"/>
      <c r="AI80" s="10"/>
      <c r="AJ80" s="10"/>
      <c r="AK80" s="10"/>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9"/>
      <c r="BR80" s="9"/>
      <c r="BS80" s="9"/>
      <c r="BT80" s="9"/>
      <c r="BU80" s="9"/>
      <c r="BV80" s="9"/>
      <c r="BW80" s="9"/>
      <c r="BX80" s="9"/>
      <c r="BY80" s="9"/>
      <c r="CA80" s="8"/>
      <c r="CC80" s="8"/>
      <c r="CF80" s="9"/>
      <c r="CG80" s="9"/>
      <c r="CH80" s="9"/>
      <c r="CI80" s="9"/>
      <c r="CJ80" s="9"/>
      <c r="CK80" s="9"/>
      <c r="CL80" s="9"/>
      <c r="CM80" s="9"/>
      <c r="CN80" s="9"/>
      <c r="CO80" s="9"/>
      <c r="CP80" s="9"/>
      <c r="CQ80" s="9"/>
      <c r="CR80" s="9"/>
      <c r="CS80" s="9"/>
      <c r="CT80" s="9"/>
      <c r="CU80" s="9"/>
      <c r="CV80" s="9"/>
      <c r="CW80" s="9"/>
      <c r="CX80" s="9"/>
      <c r="CY80" s="9"/>
      <c r="CZ80" s="9"/>
      <c r="DA80" s="9"/>
      <c r="DB80" s="9"/>
      <c r="DC80" s="9"/>
      <c r="DD80" s="9"/>
      <c r="DE80" s="9"/>
      <c r="DF80" s="9"/>
      <c r="DG80" s="9"/>
      <c r="DH80" s="9"/>
      <c r="DI80" s="9"/>
      <c r="DJ80" s="9"/>
      <c r="DK80" s="9"/>
      <c r="DL80" s="9"/>
      <c r="DM80" s="9"/>
      <c r="DN80" s="9"/>
      <c r="DO80" s="9"/>
      <c r="DP80" s="9"/>
      <c r="DQ80" s="9"/>
      <c r="DR80" s="10">
        <v>0</v>
      </c>
      <c r="DS80" s="10">
        <v>0.5</v>
      </c>
    </row>
    <row r="81" spans="1:123" ht="18" customHeight="1" x14ac:dyDescent="0.3">
      <c r="A81" s="11">
        <f t="shared" si="2"/>
        <v>2020</v>
      </c>
      <c r="B81" s="12"/>
      <c r="C81" s="12"/>
      <c r="D81" s="12"/>
      <c r="E81" s="12"/>
      <c r="F81" s="9"/>
      <c r="G81" s="8"/>
      <c r="H81" s="8"/>
      <c r="I81" s="8"/>
      <c r="J81" s="8"/>
      <c r="K81" s="8"/>
      <c r="L81" s="8"/>
      <c r="M81" s="8"/>
      <c r="N81" s="8"/>
      <c r="O81" s="8"/>
      <c r="P81" s="8"/>
      <c r="U81" s="10"/>
      <c r="V81" s="10"/>
      <c r="W81" s="10"/>
      <c r="Y81" s="10"/>
      <c r="Z81" s="10"/>
      <c r="AA81" s="10"/>
      <c r="AB81" s="10"/>
      <c r="AC81" s="10"/>
      <c r="AD81" s="10"/>
      <c r="AE81" s="10"/>
      <c r="AF81" s="10"/>
      <c r="AG81" s="10"/>
      <c r="AH81" s="10"/>
      <c r="AI81" s="10"/>
      <c r="AJ81" s="10"/>
      <c r="AK81" s="10"/>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9"/>
      <c r="BR81" s="9"/>
      <c r="BS81" s="9"/>
      <c r="BT81" s="9"/>
      <c r="BU81" s="9"/>
      <c r="BV81" s="9"/>
      <c r="BW81" s="9"/>
      <c r="BX81" s="9"/>
      <c r="BY81" s="9"/>
      <c r="CA81" s="8"/>
      <c r="CC81" s="8"/>
      <c r="CF81" s="9"/>
      <c r="CG81" s="9"/>
      <c r="CH81" s="9"/>
      <c r="CI81" s="9"/>
      <c r="CJ81" s="9"/>
      <c r="CK81" s="9"/>
      <c r="CL81" s="9"/>
      <c r="CM81" s="9"/>
      <c r="CN81" s="9"/>
      <c r="CO81" s="9"/>
      <c r="CP81" s="9"/>
      <c r="CQ81" s="9"/>
      <c r="CR81" s="9"/>
      <c r="CS81" s="9"/>
      <c r="CT81" s="9"/>
      <c r="CU81" s="9"/>
      <c r="CV81" s="9"/>
      <c r="CW81" s="9"/>
      <c r="CX81" s="9"/>
      <c r="CY81" s="9"/>
      <c r="CZ81" s="9"/>
      <c r="DA81" s="9"/>
      <c r="DB81" s="9"/>
      <c r="DC81" s="9"/>
      <c r="DD81" s="9"/>
      <c r="DE81" s="9"/>
      <c r="DF81" s="9"/>
      <c r="DG81" s="9"/>
      <c r="DH81" s="9"/>
      <c r="DI81" s="9"/>
      <c r="DJ81" s="9"/>
      <c r="DK81" s="9"/>
      <c r="DL81" s="9"/>
      <c r="DM81" s="9"/>
      <c r="DN81" s="9"/>
      <c r="DO81" s="9"/>
      <c r="DP81" s="9"/>
      <c r="DQ81" s="9"/>
      <c r="DR81" s="10">
        <v>0</v>
      </c>
      <c r="DS81" s="10">
        <v>0.5</v>
      </c>
    </row>
    <row r="82" spans="1:123" ht="15.6" x14ac:dyDescent="0.3">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row>
    <row r="83" spans="1:123" ht="15.6" x14ac:dyDescent="0.3">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row>
    <row r="84" spans="1:123" ht="15.6" x14ac:dyDescent="0.3">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row>
    <row r="85" spans="1:123" ht="15.6" x14ac:dyDescent="0.3">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row>
    <row r="86" spans="1:123" ht="15.6" x14ac:dyDescent="0.3">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row>
    <row r="87" spans="1:123" ht="15.6" x14ac:dyDescent="0.3">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row>
    <row r="88" spans="1:123" ht="15.6" x14ac:dyDescent="0.3">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row>
    <row r="89" spans="1:123" ht="15.6" x14ac:dyDescent="0.3">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row>
    <row r="90" spans="1:123" ht="15.6" x14ac:dyDescent="0.3">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row>
    <row r="91" spans="1:123" ht="15.6" x14ac:dyDescent="0.3">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row>
    <row r="92" spans="1:123" ht="15.6" x14ac:dyDescent="0.3">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row>
    <row r="93" spans="1:123" ht="15.6" x14ac:dyDescent="0.3">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row>
    <row r="94" spans="1:123" ht="15.6" x14ac:dyDescent="0.3">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row>
    <row r="95" spans="1:123" ht="15.6" x14ac:dyDescent="0.3">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row>
    <row r="96" spans="1:123" ht="15.6" x14ac:dyDescent="0.3">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row>
  </sheetData>
  <mergeCells count="11">
    <mergeCell ref="AC4:AD4"/>
    <mergeCell ref="A2:CD2"/>
    <mergeCell ref="A4:A5"/>
    <mergeCell ref="B4:D4"/>
    <mergeCell ref="E4:F4"/>
    <mergeCell ref="G4:I4"/>
    <mergeCell ref="J4:L4"/>
    <mergeCell ref="BM4:BP4"/>
    <mergeCell ref="M4:P4"/>
    <mergeCell ref="U4:W4"/>
    <mergeCell ref="Q4:T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3"/>
  <sheetViews>
    <sheetView workbookViewId="0">
      <pane xSplit="1" ySplit="5" topLeftCell="B6" activePane="bottomRight" state="frozen"/>
      <selection pane="topRight"/>
      <selection pane="bottomLeft"/>
      <selection pane="bottomRight" activeCell="A2" sqref="A2:Y2"/>
    </sheetView>
  </sheetViews>
  <sheetFormatPr baseColWidth="10" defaultRowHeight="14.4" x14ac:dyDescent="0.3"/>
  <cols>
    <col min="1" max="1" width="10.77734375" customWidth="1"/>
  </cols>
  <sheetData>
    <row r="1" spans="1:66" ht="18" customHeight="1" thickBot="1" x14ac:dyDescent="0.35">
      <c r="A1" s="87" t="s">
        <v>367</v>
      </c>
    </row>
    <row r="2" spans="1:66" ht="40.049999999999997" customHeight="1" thickTop="1" thickBot="1" x14ac:dyDescent="0.35">
      <c r="A2" s="127" t="s">
        <v>113</v>
      </c>
      <c r="B2" s="128"/>
      <c r="C2" s="128"/>
      <c r="D2" s="128"/>
      <c r="E2" s="128"/>
      <c r="F2" s="128"/>
      <c r="G2" s="128"/>
      <c r="H2" s="128"/>
      <c r="I2" s="128"/>
      <c r="J2" s="128"/>
      <c r="K2" s="128"/>
      <c r="L2" s="128"/>
      <c r="M2" s="128"/>
      <c r="N2" s="128"/>
      <c r="O2" s="128"/>
      <c r="P2" s="128"/>
      <c r="Q2" s="128"/>
      <c r="R2" s="128"/>
      <c r="S2" s="128"/>
      <c r="T2" s="128"/>
      <c r="U2" s="128"/>
      <c r="V2" s="128"/>
      <c r="W2" s="128"/>
      <c r="X2" s="128"/>
      <c r="Y2" s="129"/>
    </row>
    <row r="3" spans="1:66" ht="18" customHeight="1" thickTop="1" thickBot="1" x14ac:dyDescent="0.35">
      <c r="A3" s="3"/>
    </row>
    <row r="4" spans="1:66" ht="18" customHeight="1" thickTop="1" thickBot="1" x14ac:dyDescent="0.35">
      <c r="A4" s="111" t="s">
        <v>0</v>
      </c>
      <c r="B4" s="130" t="s">
        <v>112</v>
      </c>
      <c r="C4" s="131"/>
      <c r="D4" s="131"/>
      <c r="E4" s="131"/>
      <c r="F4" s="131"/>
      <c r="G4" s="41"/>
      <c r="H4" s="41"/>
      <c r="I4" s="137" t="s">
        <v>111</v>
      </c>
      <c r="J4" s="138"/>
    </row>
    <row r="5" spans="1:66" ht="60" customHeight="1" thickTop="1" thickBot="1" x14ac:dyDescent="0.35">
      <c r="A5" s="112"/>
      <c r="B5" s="5" t="s">
        <v>110</v>
      </c>
      <c r="C5" s="5" t="s">
        <v>109</v>
      </c>
      <c r="D5" s="5" t="s">
        <v>108</v>
      </c>
      <c r="E5" s="5" t="s">
        <v>107</v>
      </c>
      <c r="F5" s="5" t="s">
        <v>106</v>
      </c>
      <c r="G5" s="5"/>
      <c r="H5" s="5"/>
      <c r="I5" s="5" t="s">
        <v>105</v>
      </c>
      <c r="J5" s="5" t="s">
        <v>104</v>
      </c>
      <c r="K5" s="5" t="s">
        <v>103</v>
      </c>
      <c r="L5" s="5"/>
      <c r="M5" s="5"/>
      <c r="N5" s="5"/>
      <c r="O5" s="5"/>
      <c r="P5" s="5"/>
      <c r="R5" s="5"/>
      <c r="S5" s="5"/>
      <c r="T5" s="5"/>
      <c r="U5" s="5"/>
      <c r="V5" s="5"/>
      <c r="X5" s="5"/>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row>
    <row r="6" spans="1:66" ht="18" customHeight="1" thickTop="1" x14ac:dyDescent="0.3">
      <c r="A6" s="11">
        <v>1948</v>
      </c>
      <c r="B6" s="38">
        <v>0.63173464059829698</v>
      </c>
      <c r="C6" s="38">
        <v>0.491571218967437</v>
      </c>
      <c r="D6" s="38">
        <v>0.31469571232795701</v>
      </c>
      <c r="E6" s="38">
        <v>0.25540429305019707</v>
      </c>
      <c r="F6" s="24"/>
      <c r="G6" s="8"/>
      <c r="H6" s="8"/>
      <c r="I6" s="8">
        <v>0.49</v>
      </c>
      <c r="J6" s="8">
        <v>0.59</v>
      </c>
      <c r="K6" s="8"/>
      <c r="L6" s="8"/>
      <c r="M6" s="8"/>
      <c r="N6" s="8"/>
      <c r="O6" s="8"/>
      <c r="P6" s="8"/>
      <c r="R6" s="8"/>
      <c r="S6" s="8"/>
      <c r="T6" s="8"/>
      <c r="U6" s="8"/>
      <c r="V6" s="8"/>
      <c r="X6" s="8"/>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10">
        <v>0</v>
      </c>
      <c r="BN6" s="10">
        <v>0.5</v>
      </c>
    </row>
    <row r="7" spans="1:66" ht="18" customHeight="1" x14ac:dyDescent="0.3">
      <c r="A7" s="11">
        <v>1952</v>
      </c>
      <c r="B7" s="38">
        <v>0.5210421085357666</v>
      </c>
      <c r="C7" s="38">
        <v>0.36185261607170105</v>
      </c>
      <c r="D7" s="38">
        <v>0.3186056911945343</v>
      </c>
      <c r="E7" s="38">
        <v>0.25857759776690914</v>
      </c>
      <c r="F7" s="8"/>
      <c r="G7" s="8"/>
      <c r="H7" s="8"/>
      <c r="I7" s="8">
        <v>0.43</v>
      </c>
      <c r="J7" s="8">
        <v>0.69</v>
      </c>
      <c r="K7" s="8"/>
      <c r="L7" s="8"/>
      <c r="M7" s="8"/>
      <c r="N7" s="8"/>
      <c r="O7" s="8"/>
      <c r="P7" s="8"/>
      <c r="R7" s="8"/>
      <c r="S7" s="8"/>
      <c r="T7" s="8"/>
      <c r="U7" s="8"/>
      <c r="V7" s="8"/>
      <c r="X7" s="8"/>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10">
        <v>0</v>
      </c>
      <c r="BN7" s="10">
        <v>0.5</v>
      </c>
    </row>
    <row r="8" spans="1:66" ht="18" customHeight="1" x14ac:dyDescent="0.3">
      <c r="A8" s="11">
        <v>1956</v>
      </c>
      <c r="B8" s="38">
        <v>0.44515392184257507</v>
      </c>
      <c r="C8" s="38">
        <v>0.41621190309524536</v>
      </c>
      <c r="D8" s="38">
        <v>0.33107876777648926</v>
      </c>
      <c r="E8" s="38">
        <v>0.26870063783952142</v>
      </c>
      <c r="F8" s="8"/>
      <c r="G8" s="8"/>
      <c r="H8" s="8"/>
      <c r="I8" s="8">
        <v>0.41</v>
      </c>
      <c r="J8" s="8">
        <v>0.61</v>
      </c>
      <c r="K8" s="8"/>
      <c r="L8" s="8"/>
      <c r="M8" s="8"/>
      <c r="N8" s="8"/>
      <c r="O8" s="8"/>
      <c r="P8" s="8"/>
      <c r="R8" s="8"/>
      <c r="S8" s="8"/>
      <c r="T8" s="8"/>
      <c r="U8" s="8"/>
      <c r="V8" s="8"/>
      <c r="X8" s="8"/>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10">
        <v>0</v>
      </c>
      <c r="BN8" s="10">
        <v>0.5</v>
      </c>
    </row>
    <row r="9" spans="1:66" ht="18" customHeight="1" x14ac:dyDescent="0.3">
      <c r="A9" s="11">
        <v>1960</v>
      </c>
      <c r="B9" s="8">
        <v>0.55044335126876831</v>
      </c>
      <c r="C9" s="8">
        <v>0.47887298464775085</v>
      </c>
      <c r="D9" s="8">
        <v>0.41038158535957336</v>
      </c>
      <c r="E9" s="8">
        <v>0.33306211233139038</v>
      </c>
      <c r="F9" s="8"/>
      <c r="G9" s="8"/>
      <c r="H9" s="8"/>
      <c r="I9" s="8">
        <v>0.49</v>
      </c>
      <c r="J9" s="8">
        <v>0.68</v>
      </c>
      <c r="K9" s="8"/>
      <c r="L9" s="8"/>
      <c r="M9" s="8"/>
      <c r="N9" s="8"/>
      <c r="O9" s="8"/>
      <c r="P9" s="8"/>
      <c r="R9" s="8"/>
      <c r="S9" s="8"/>
      <c r="T9" s="8"/>
      <c r="U9" s="8"/>
      <c r="V9" s="8"/>
      <c r="X9" s="8"/>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10"/>
      <c r="BN9" s="10"/>
    </row>
    <row r="10" spans="1:66" ht="18" customHeight="1" x14ac:dyDescent="0.3">
      <c r="A10" s="11">
        <v>1964</v>
      </c>
      <c r="B10" s="8">
        <v>0.71702909469604492</v>
      </c>
      <c r="C10" s="8">
        <v>0.57674223184585571</v>
      </c>
      <c r="D10" s="8">
        <v>0.41961237788200378</v>
      </c>
      <c r="E10" s="8">
        <v>0.48410144448280334</v>
      </c>
      <c r="F10" s="8"/>
      <c r="G10" s="8"/>
      <c r="H10" s="8"/>
      <c r="I10" s="8">
        <v>0.59</v>
      </c>
      <c r="J10" s="8">
        <v>0.94</v>
      </c>
      <c r="K10" s="8"/>
      <c r="L10" s="8"/>
      <c r="M10" s="8"/>
      <c r="N10" s="8"/>
      <c r="O10" s="8"/>
      <c r="P10" s="8"/>
      <c r="R10" s="8"/>
      <c r="S10" s="8"/>
      <c r="T10" s="8"/>
      <c r="U10" s="8"/>
      <c r="V10" s="8"/>
      <c r="X10" s="8"/>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10">
        <v>0</v>
      </c>
      <c r="BN10" s="10">
        <v>0.5</v>
      </c>
    </row>
    <row r="11" spans="1:66" ht="18" customHeight="1" x14ac:dyDescent="0.3">
      <c r="A11" s="11">
        <v>1968</v>
      </c>
      <c r="B11" s="8">
        <v>0.59246939420700073</v>
      </c>
      <c r="C11" s="8">
        <v>0.4643254280090332</v>
      </c>
      <c r="D11" s="8">
        <v>0.35449489951133728</v>
      </c>
      <c r="E11" s="8">
        <v>0.50561064481735229</v>
      </c>
      <c r="F11" s="8"/>
      <c r="G11" s="8"/>
      <c r="H11" s="8"/>
      <c r="I11" s="15"/>
      <c r="J11" s="15"/>
      <c r="L11" s="8"/>
      <c r="M11" s="8"/>
      <c r="N11" s="8"/>
      <c r="O11" s="8"/>
      <c r="P11" s="8"/>
      <c r="R11" s="8"/>
      <c r="S11" s="8"/>
      <c r="T11" s="8"/>
      <c r="U11" s="8"/>
      <c r="V11" s="8"/>
      <c r="X11" s="8"/>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10">
        <v>0</v>
      </c>
      <c r="BN11" s="10">
        <v>0.5</v>
      </c>
    </row>
    <row r="12" spans="1:66" ht="18" customHeight="1" x14ac:dyDescent="0.3">
      <c r="A12" s="11">
        <v>1972</v>
      </c>
      <c r="B12" s="8">
        <v>0.3823559582233429</v>
      </c>
      <c r="C12" s="8">
        <v>0.36995086073875427</v>
      </c>
      <c r="D12" s="8">
        <v>0.38360598683357239</v>
      </c>
      <c r="E12" s="8">
        <v>0.5136987566947937</v>
      </c>
      <c r="F12" s="8"/>
      <c r="G12" s="8"/>
      <c r="H12" s="8"/>
      <c r="I12" s="8">
        <v>0.32</v>
      </c>
      <c r="J12" s="8">
        <v>0.82</v>
      </c>
      <c r="K12" s="8">
        <v>0.64</v>
      </c>
      <c r="L12" s="8"/>
      <c r="M12" s="8"/>
      <c r="N12" s="8"/>
      <c r="O12" s="8"/>
      <c r="P12" s="8"/>
      <c r="R12" s="8"/>
      <c r="S12" s="8"/>
      <c r="T12" s="8"/>
      <c r="U12" s="8"/>
      <c r="V12" s="8"/>
      <c r="X12" s="8"/>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10">
        <v>0</v>
      </c>
      <c r="BN12" s="10">
        <v>0.5</v>
      </c>
    </row>
    <row r="13" spans="1:66" ht="18" customHeight="1" x14ac:dyDescent="0.3">
      <c r="A13" s="11">
        <v>1976</v>
      </c>
      <c r="B13" s="8">
        <v>0.64390522241592407</v>
      </c>
      <c r="C13" s="8">
        <v>0.499502032995224</v>
      </c>
      <c r="D13" s="8">
        <v>0.36157095432281494</v>
      </c>
      <c r="E13" s="8">
        <v>0.40324729681015015</v>
      </c>
      <c r="F13" s="8"/>
      <c r="G13" s="8"/>
      <c r="H13" s="8"/>
      <c r="I13" s="8">
        <v>0.47</v>
      </c>
      <c r="J13" s="8">
        <v>0.83</v>
      </c>
      <c r="K13" s="8">
        <v>0.67</v>
      </c>
      <c r="L13" s="8"/>
      <c r="M13" s="8"/>
      <c r="N13" s="8"/>
      <c r="O13" s="8"/>
      <c r="P13" s="8"/>
      <c r="R13" s="8"/>
      <c r="S13" s="8"/>
      <c r="T13" s="8"/>
      <c r="U13" s="8"/>
      <c r="V13" s="8"/>
      <c r="X13" s="8"/>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10">
        <v>0</v>
      </c>
      <c r="BN13" s="10">
        <v>0.5</v>
      </c>
    </row>
    <row r="14" spans="1:66" ht="18" customHeight="1" x14ac:dyDescent="0.3">
      <c r="A14" s="11">
        <v>1980</v>
      </c>
      <c r="B14" s="8">
        <v>0.66400551795959473</v>
      </c>
      <c r="C14" s="8">
        <v>0.3921884298324585</v>
      </c>
      <c r="D14" s="8">
        <v>0.30382964015007019</v>
      </c>
      <c r="E14" s="8">
        <v>0.46938785910606384</v>
      </c>
      <c r="F14" s="8"/>
      <c r="G14" s="8"/>
      <c r="H14" s="8"/>
      <c r="I14" s="8">
        <v>0.35</v>
      </c>
      <c r="J14" s="8">
        <v>0.85</v>
      </c>
      <c r="K14" s="8">
        <v>0.55000000000000004</v>
      </c>
      <c r="L14" s="8"/>
      <c r="M14" s="8"/>
      <c r="N14" s="8"/>
      <c r="O14" s="8"/>
      <c r="P14" s="8"/>
      <c r="R14" s="8"/>
      <c r="S14" s="8"/>
      <c r="T14" s="8"/>
      <c r="U14" s="8"/>
      <c r="V14" s="8"/>
      <c r="X14" s="8"/>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10">
        <v>0</v>
      </c>
      <c r="BN14" s="10">
        <v>0.5</v>
      </c>
    </row>
    <row r="15" spans="1:66" ht="18" customHeight="1" x14ac:dyDescent="0.3">
      <c r="A15" s="11">
        <v>1984</v>
      </c>
      <c r="B15" s="8">
        <v>0.56339836120605469</v>
      </c>
      <c r="C15" s="8">
        <v>0.36915913224220276</v>
      </c>
      <c r="D15" s="8">
        <v>0.35822582244873047</v>
      </c>
      <c r="E15" s="8">
        <v>0.49476370215415955</v>
      </c>
      <c r="F15" s="8"/>
      <c r="G15" s="8"/>
      <c r="H15" s="8"/>
      <c r="I15" s="8">
        <v>0.35</v>
      </c>
      <c r="J15" s="8">
        <v>0.9</v>
      </c>
      <c r="K15" s="8">
        <v>0.62</v>
      </c>
      <c r="L15" s="8"/>
      <c r="M15" s="8"/>
      <c r="N15" s="8"/>
      <c r="O15" s="8"/>
      <c r="P15" s="8"/>
      <c r="R15" s="8"/>
      <c r="S15" s="8"/>
      <c r="T15" s="8"/>
      <c r="U15" s="8"/>
      <c r="V15" s="8"/>
      <c r="X15" s="8"/>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10">
        <v>0</v>
      </c>
      <c r="BN15" s="10">
        <v>0.5</v>
      </c>
    </row>
    <row r="16" spans="1:66" ht="18" customHeight="1" x14ac:dyDescent="0.3">
      <c r="A16" s="11">
        <v>1988</v>
      </c>
      <c r="B16" s="8">
        <v>0.57899916172027588</v>
      </c>
      <c r="C16" s="8">
        <v>0.45109573006629944</v>
      </c>
      <c r="D16" s="8">
        <v>0.35506856441497803</v>
      </c>
      <c r="E16" s="8">
        <v>0.53990566730499268</v>
      </c>
      <c r="F16" s="8"/>
      <c r="G16" s="8"/>
      <c r="H16" s="8"/>
      <c r="I16" s="8">
        <v>0.4</v>
      </c>
      <c r="J16" s="8">
        <v>0.86</v>
      </c>
      <c r="K16" s="8">
        <f>(0.03*69+0.01*46)/4</f>
        <v>0.63249999999999995</v>
      </c>
      <c r="L16" s="8"/>
      <c r="M16" s="8"/>
      <c r="N16" s="8"/>
      <c r="O16" s="8"/>
      <c r="P16" s="8"/>
      <c r="R16" s="8"/>
      <c r="S16" s="8"/>
      <c r="T16" s="8"/>
      <c r="U16" s="8"/>
      <c r="V16" s="8"/>
      <c r="X16" s="8"/>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10">
        <v>0</v>
      </c>
      <c r="BN16" s="10">
        <v>0.5</v>
      </c>
    </row>
    <row r="17" spans="1:66" ht="18" customHeight="1" x14ac:dyDescent="0.3">
      <c r="A17" s="11">
        <v>1992</v>
      </c>
      <c r="B17" s="8">
        <v>0.63678348064422607</v>
      </c>
      <c r="C17" s="8">
        <v>0.55333131551742554</v>
      </c>
      <c r="D17" s="8">
        <v>0.41349220275878906</v>
      </c>
      <c r="E17" s="8">
        <v>0.57500571012496948</v>
      </c>
      <c r="F17" s="8"/>
      <c r="G17" s="8"/>
      <c r="H17" s="8"/>
      <c r="I17" s="8">
        <v>0.39</v>
      </c>
      <c r="J17" s="8">
        <v>0.83</v>
      </c>
      <c r="K17" s="8">
        <v>0.61</v>
      </c>
      <c r="L17" s="8"/>
      <c r="M17" s="8"/>
      <c r="N17" s="8"/>
      <c r="O17" s="8"/>
      <c r="P17" s="8"/>
      <c r="R17" s="8"/>
      <c r="S17" s="8"/>
      <c r="T17" s="8"/>
      <c r="U17" s="8"/>
      <c r="V17" s="8"/>
      <c r="X17" s="8"/>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10">
        <v>0</v>
      </c>
      <c r="BN17" s="10">
        <v>0.5</v>
      </c>
    </row>
    <row r="18" spans="1:66" ht="18" customHeight="1" x14ac:dyDescent="0.3">
      <c r="A18" s="11">
        <v>1996</v>
      </c>
      <c r="B18" s="8">
        <v>0.79566472768783569</v>
      </c>
      <c r="C18" s="8">
        <v>0.54317420721054077</v>
      </c>
      <c r="D18" s="8">
        <v>0.45021623373031616</v>
      </c>
      <c r="E18" s="8">
        <v>0.4687473475933075</v>
      </c>
      <c r="F18" s="8"/>
      <c r="G18" s="8"/>
      <c r="H18" s="8"/>
      <c r="I18" s="8">
        <v>0.43</v>
      </c>
      <c r="J18" s="8">
        <v>0.84</v>
      </c>
      <c r="K18" s="8">
        <v>0.68</v>
      </c>
      <c r="L18" s="8"/>
      <c r="M18" s="8"/>
      <c r="N18" s="8"/>
      <c r="O18" s="8"/>
      <c r="P18" s="8"/>
      <c r="R18" s="8"/>
      <c r="S18" s="8"/>
      <c r="T18" s="8"/>
      <c r="U18" s="8"/>
      <c r="V18" s="8"/>
      <c r="X18" s="8"/>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10">
        <v>0</v>
      </c>
      <c r="BN18" s="10">
        <v>0.5</v>
      </c>
    </row>
    <row r="19" spans="1:66" ht="18" customHeight="1" x14ac:dyDescent="0.3">
      <c r="A19" s="11">
        <v>2000</v>
      </c>
      <c r="B19" s="8">
        <v>0.63516002893447876</v>
      </c>
      <c r="C19" s="8">
        <v>0.49467623233795166</v>
      </c>
      <c r="D19" s="8">
        <v>0.48854067921638489</v>
      </c>
      <c r="E19" s="8">
        <v>0.44560346007347107</v>
      </c>
      <c r="F19" s="8">
        <v>0.71234756708145142</v>
      </c>
      <c r="G19" s="8"/>
      <c r="H19" s="8"/>
      <c r="I19" s="8">
        <v>0.42</v>
      </c>
      <c r="J19" s="8">
        <v>0.9</v>
      </c>
      <c r="K19" s="8">
        <v>0.6</v>
      </c>
      <c r="L19" s="8"/>
      <c r="M19" s="8"/>
      <c r="N19" s="8"/>
      <c r="O19" s="8"/>
      <c r="P19" s="8"/>
      <c r="R19" s="8"/>
      <c r="S19" s="8"/>
      <c r="T19" s="8"/>
      <c r="U19" s="8"/>
      <c r="V19" s="8"/>
      <c r="X19" s="8"/>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10">
        <v>0</v>
      </c>
      <c r="BN19" s="10">
        <v>0.5</v>
      </c>
    </row>
    <row r="20" spans="1:66" ht="18" customHeight="1" x14ac:dyDescent="0.3">
      <c r="A20" s="11">
        <v>2004</v>
      </c>
      <c r="B20" s="8">
        <v>0.67576223611831665</v>
      </c>
      <c r="C20" s="8">
        <v>0.45405736565589905</v>
      </c>
      <c r="D20" s="8">
        <v>0.43226933479309082</v>
      </c>
      <c r="E20" s="8">
        <v>0.56974846124649048</v>
      </c>
      <c r="F20" s="8">
        <v>0.7641414999961853</v>
      </c>
      <c r="G20" s="8"/>
      <c r="H20" s="8"/>
      <c r="I20" s="8">
        <v>0.41</v>
      </c>
      <c r="J20" s="8">
        <v>0.88</v>
      </c>
      <c r="K20" s="8">
        <v>0.54</v>
      </c>
      <c r="L20" s="8"/>
      <c r="M20" s="8"/>
      <c r="N20" s="8"/>
      <c r="O20" s="8"/>
      <c r="P20" s="8"/>
      <c r="R20" s="8"/>
      <c r="S20" s="8"/>
      <c r="T20" s="8"/>
      <c r="U20" s="8"/>
      <c r="V20" s="8"/>
      <c r="X20" s="8"/>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10">
        <v>0</v>
      </c>
      <c r="BN20" s="10">
        <v>0.5</v>
      </c>
    </row>
    <row r="21" spans="1:66" ht="18" customHeight="1" x14ac:dyDescent="0.3">
      <c r="A21" s="11">
        <v>2008</v>
      </c>
      <c r="B21" s="8">
        <v>0.71103376150131226</v>
      </c>
      <c r="C21" s="8">
        <v>0.537819504737854</v>
      </c>
      <c r="D21" s="8">
        <v>0.48735147714614868</v>
      </c>
      <c r="E21" s="8">
        <v>0.47826838493347168</v>
      </c>
      <c r="F21" s="8">
        <v>0.90265971422195435</v>
      </c>
      <c r="G21" s="8"/>
      <c r="H21" s="8"/>
      <c r="I21" s="8">
        <v>0.43</v>
      </c>
      <c r="J21" s="8">
        <v>0.95</v>
      </c>
      <c r="K21" s="8">
        <v>0.66</v>
      </c>
      <c r="L21" s="8"/>
      <c r="M21" s="8"/>
      <c r="N21" s="8"/>
      <c r="O21" s="8"/>
      <c r="P21" s="8"/>
      <c r="R21" s="8"/>
      <c r="S21" s="8"/>
      <c r="T21" s="8"/>
      <c r="U21" s="8"/>
      <c r="V21" s="8"/>
      <c r="X21" s="8"/>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10">
        <v>0</v>
      </c>
      <c r="BN21" s="10">
        <v>0.5</v>
      </c>
    </row>
    <row r="22" spans="1:66" ht="18" customHeight="1" x14ac:dyDescent="0.3">
      <c r="A22" s="11">
        <v>2012</v>
      </c>
      <c r="B22" s="8">
        <v>0.64239948987960815</v>
      </c>
      <c r="C22" s="8">
        <v>0.50650495290756226</v>
      </c>
      <c r="D22" s="8">
        <v>0.46976795792579651</v>
      </c>
      <c r="E22" s="8">
        <v>0.58425122499465942</v>
      </c>
      <c r="F22" s="8">
        <v>0.62130105495452881</v>
      </c>
      <c r="G22" s="8"/>
      <c r="H22" s="8"/>
      <c r="I22" s="8">
        <v>0.39</v>
      </c>
      <c r="J22" s="8">
        <v>0.93</v>
      </c>
      <c r="K22" s="8">
        <v>0.7</v>
      </c>
      <c r="L22" s="8"/>
      <c r="M22" s="8"/>
      <c r="N22" s="8"/>
      <c r="O22" s="8"/>
      <c r="P22" s="8"/>
      <c r="R22" s="8"/>
      <c r="S22" s="8"/>
      <c r="T22" s="8"/>
      <c r="U22" s="8"/>
      <c r="V22" s="8"/>
      <c r="X22" s="8"/>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10">
        <v>0</v>
      </c>
      <c r="BN22" s="10">
        <v>0.5</v>
      </c>
    </row>
    <row r="23" spans="1:66" ht="18" customHeight="1" x14ac:dyDescent="0.3">
      <c r="A23" s="11">
        <v>2016</v>
      </c>
      <c r="B23" s="8">
        <v>0.58051276206970215</v>
      </c>
      <c r="C23" s="8">
        <v>0.44848659634590149</v>
      </c>
      <c r="D23" s="8">
        <v>0.51032871007919312</v>
      </c>
      <c r="E23" s="8">
        <v>0.69769066572189331</v>
      </c>
      <c r="F23" s="8">
        <v>0.75724196434020996</v>
      </c>
      <c r="G23" s="8"/>
      <c r="H23" s="8"/>
      <c r="I23" s="8">
        <v>0.37</v>
      </c>
      <c r="J23" s="8">
        <v>0.89</v>
      </c>
      <c r="K23" s="8">
        <v>0.64</v>
      </c>
      <c r="L23" s="8"/>
      <c r="M23" s="8"/>
      <c r="N23" s="8"/>
      <c r="O23" s="8"/>
      <c r="P23" s="8"/>
      <c r="R23" s="8"/>
      <c r="S23" s="8"/>
      <c r="T23" s="8"/>
      <c r="U23" s="8"/>
      <c r="V23" s="8"/>
      <c r="X23" s="8"/>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10">
        <v>0</v>
      </c>
      <c r="BN23" s="10">
        <v>0.5</v>
      </c>
    </row>
  </sheetData>
  <mergeCells count="4">
    <mergeCell ref="A2:Y2"/>
    <mergeCell ref="A4:A5"/>
    <mergeCell ref="B4:F4"/>
    <mergeCell ref="I4:J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Graphiques</vt:lpstr>
      </vt:variant>
      <vt:variant>
        <vt:i4>22</vt:i4>
      </vt:variant>
    </vt:vector>
  </HeadingPairs>
  <TitlesOfParts>
    <vt:vector size="34" baseType="lpstr">
      <vt:lpstr>ReadMe </vt:lpstr>
      <vt:lpstr>TI</vt:lpstr>
      <vt:lpstr>DataFR2</vt:lpstr>
      <vt:lpstr>DataFR3</vt:lpstr>
      <vt:lpstr>DataFR4</vt:lpstr>
      <vt:lpstr>DataFR5</vt:lpstr>
      <vt:lpstr>DataFR6</vt:lpstr>
      <vt:lpstr>DataUS1</vt:lpstr>
      <vt:lpstr>DataUS2</vt:lpstr>
      <vt:lpstr>DataUK1</vt:lpstr>
      <vt:lpstr>religionlabcorr</vt:lpstr>
      <vt:lpstr>ethniclabcorr</vt:lpstr>
      <vt:lpstr>FI</vt:lpstr>
      <vt:lpstr>FII</vt:lpstr>
      <vt:lpstr>FIII</vt:lpstr>
      <vt:lpstr>FIV</vt:lpstr>
      <vt:lpstr>FV</vt:lpstr>
      <vt:lpstr>FVI</vt:lpstr>
      <vt:lpstr>FVIIa</vt:lpstr>
      <vt:lpstr>FVIIb</vt:lpstr>
      <vt:lpstr>FVIII</vt:lpstr>
      <vt:lpstr>FIX</vt:lpstr>
      <vt:lpstr>FX</vt:lpstr>
      <vt:lpstr>FXI</vt:lpstr>
      <vt:lpstr>FXII</vt:lpstr>
      <vt:lpstr>FXIII </vt:lpstr>
      <vt:lpstr>FXIV</vt:lpstr>
      <vt:lpstr>FXV</vt:lpstr>
      <vt:lpstr>FXVI</vt:lpstr>
      <vt:lpstr>FXVII</vt:lpstr>
      <vt:lpstr>FXVIII</vt:lpstr>
      <vt:lpstr>FXIX </vt:lpstr>
      <vt:lpstr>FXX</vt:lpstr>
      <vt:lpstr>FXXI</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2019-05-23T16:57:00Z</dcterms:modified>
</cp:coreProperties>
</file>