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activeTab="0"/>
  </bookViews>
  <sheets>
    <sheet name="G14.1" sheetId="1" r:id="rId1"/>
    <sheet name="G14.2" sheetId="2" r:id="rId2"/>
    <sheet name="GS14.1" sheetId="3" r:id="rId3"/>
    <sheet name="TS14.1" sheetId="4" r:id="rId4"/>
    <sheet name="TS14.2" sheetId="5" r:id="rId5"/>
    <sheet name="DetailsTS14.1UK" sheetId="6" r:id="rId6"/>
    <sheet name="DetailsTS14.2UK" sheetId="7" r:id="rId7"/>
  </sheets>
  <externalReferences>
    <externalReference r:id="rId10"/>
    <externalReference r:id="rId11"/>
    <externalReference r:id="rId12"/>
  </externalReferences>
  <definedNames>
    <definedName name="column_headings">#REF!</definedName>
    <definedName name="column_numbers">#REF!</definedName>
    <definedName name="data">#REF!</definedName>
    <definedName name="data2">#REF!</definedName>
    <definedName name="ea_flux">#REF!</definedName>
    <definedName name="Equilibre">#REF!</definedName>
    <definedName name="footnotes" localSheetId="4">#REF!</definedName>
    <definedName name="footnotes">#REF!</definedName>
    <definedName name="PIB">#REF!</definedName>
    <definedName name="ressources">#REF!</definedName>
    <definedName name="rpflux">#REF!</definedName>
    <definedName name="rptof">#REF!</definedName>
    <definedName name="spanners_level1" localSheetId="4">#REF!</definedName>
    <definedName name="spanners_level1">#REF!</definedName>
    <definedName name="spanners_level2" localSheetId="4">#REF!</definedName>
    <definedName name="spanners_level2">#REF!</definedName>
    <definedName name="spanners_level3" localSheetId="4">#REF!</definedName>
    <definedName name="spanners_level3">#REF!</definedName>
    <definedName name="spanners_level4" localSheetId="4">#REF!</definedName>
    <definedName name="spanners_level4">#REF!</definedName>
    <definedName name="spanners_level5" localSheetId="4">#REF!</definedName>
    <definedName name="spanners_level5">#REF!</definedName>
    <definedName name="stub_lines">#REF!</definedName>
    <definedName name="temp" localSheetId="4">#REF!</definedName>
    <definedName name="temp">#REF!</definedName>
    <definedName name="titles">#REF!</definedName>
    <definedName name="totals">#REF!</definedName>
    <definedName name="xxx" localSheetId="4">#REF!</definedName>
    <definedName name="xxx">#REF!</definedName>
  </definedNames>
  <calcPr fullCalcOnLoad="1"/>
</workbook>
</file>

<file path=xl/sharedStrings.xml><?xml version="1.0" encoding="utf-8"?>
<sst xmlns="http://schemas.openxmlformats.org/spreadsheetml/2006/main" count="368" uniqueCount="91">
  <si>
    <t>U.S.</t>
  </si>
  <si>
    <t>U.K.</t>
  </si>
  <si>
    <t>France</t>
  </si>
  <si>
    <t>U.S.         (top marginal rate on earned income)</t>
  </si>
  <si>
    <t>U.S.         (top effective rate)</t>
  </si>
  <si>
    <t>Source</t>
  </si>
  <si>
    <t>Notes</t>
  </si>
  <si>
    <t>"</t>
  </si>
  <si>
    <t>AR year ended 31 March 1975, Table 23</t>
  </si>
  <si>
    <t>Investment income surcharge</t>
  </si>
  <si>
    <t>The income tax does not include National Insurance contributions.</t>
  </si>
  <si>
    <t>HMRC website</t>
  </si>
  <si>
    <t>Highest rate of surtax</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</si>
  <si>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</si>
  <si>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</si>
  <si>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</si>
  <si>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</si>
  <si>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</si>
  <si>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</si>
  <si>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</si>
  <si>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</si>
  <si>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</si>
  <si>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</si>
  <si>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</si>
  <si>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</si>
  <si>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</si>
  <si>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</si>
  <si>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</si>
  <si>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</si>
  <si>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</si>
  <si>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</si>
  <si>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</si>
  <si>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</si>
  <si>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</si>
  <si>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</si>
  <si>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</si>
  <si>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</si>
  <si>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</si>
  <si>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</si>
  <si>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</si>
  <si>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</si>
  <si>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</si>
  <si>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</si>
  <si>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</si>
  <si>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</si>
  <si>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</si>
  <si>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</si>
  <si>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</si>
  <si>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</si>
  <si>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</si>
  <si>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</si>
  <si>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Sabine, B E V, 1966, </t>
    </r>
    <r>
      <rPr>
        <i/>
        <sz val="10"/>
        <rFont val="Arial"/>
        <family val="2"/>
      </rPr>
      <t xml:space="preserve">A history of income tax, </t>
    </r>
    <r>
      <rPr>
        <sz val="10"/>
        <rFont val="Arial"/>
        <family val="2"/>
      </rPr>
      <t>Allen and Unwin, London.</t>
    </r>
  </si>
  <si>
    <t>Detailed series on UK top income tax rates (data provided by A.B. Atkinson, september 2011)</t>
  </si>
  <si>
    <r>
      <t>US</t>
    </r>
    <r>
      <rPr>
        <sz val="10"/>
        <rFont val="Arial"/>
        <family val="0"/>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</si>
  <si>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r>
      <t xml:space="preserve">Germany: </t>
    </r>
    <r>
      <rPr>
        <sz val="10"/>
        <rFont val="Arial"/>
        <family val="2"/>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</si>
  <si>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</si>
  <si>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</si>
  <si>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</si>
  <si>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r>
      <t>France</t>
    </r>
    <r>
      <rPr>
        <sz val="10"/>
        <rFont val="Arial"/>
        <family val="0"/>
      </rPr>
      <t>: The top marginal income tax rate reported here includes general income tax supplements (i.e. surtaxes applying to all incomes above a certain level) and the CSG (a proportional income tax applying to all incomes), but excludes all other taxes (e.g. corporate taxes) and social contributions (except the CSG).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</si>
  <si>
    <t>Japan (Saez-Morigushi Table A0)</t>
  </si>
  <si>
    <r>
      <t xml:space="preserve">Germany: </t>
    </r>
    <r>
      <rPr>
        <sz val="10"/>
        <rFont val="Arial"/>
        <family val="2"/>
      </rPr>
      <t>The top inheritance tax rate reported here is the top rate applying to the decedent's children. In 1946-1948 the top rate was set by the Allied Control Council. See Beckert (2008) and Dell (2008) for more details.</t>
    </r>
  </si>
  <si>
    <r>
      <t>US</t>
    </r>
    <r>
      <rPr>
        <sz val="10"/>
        <rFont val="Arial"/>
        <family val="0"/>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</si>
  <si>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 xml:space="preserve">France: </t>
    </r>
    <r>
      <rPr>
        <sz val="10"/>
        <rFont val="Arial"/>
        <family val="2"/>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</si>
  <si>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t>Detailed series on UK top inheritance tax rates (data provided by A.B. Atkinson, september 2011)</t>
  </si>
  <si>
    <t xml:space="preserve">Estate Duty was introduced in 1894 </t>
  </si>
  <si>
    <t>Estate duty was replaced in 1975 by Capital Transfer Tax, renamed in 1986 Inheritance Tax</t>
  </si>
  <si>
    <t>The main sources are the Annual Reports (AR) of the Inland Revenue and Inland Revenue Statistics (IRS)</t>
  </si>
  <si>
    <t>a</t>
  </si>
  <si>
    <t>means tax not in operation</t>
  </si>
  <si>
    <t>b</t>
  </si>
  <si>
    <t>Data relate to tax years</t>
  </si>
  <si>
    <t>c</t>
  </si>
  <si>
    <t>Where change made other than at start of tax year (6 April), allocate to that year if before 6 October.</t>
  </si>
  <si>
    <t>d</t>
  </si>
  <si>
    <t>Inland Revenue is now known as HMRC.</t>
  </si>
  <si>
    <t>Maximum rate of ED/CTT/IHT</t>
  </si>
  <si>
    <t>Maximum rate of estate duty</t>
  </si>
  <si>
    <t>Capital Transfer Tax</t>
  </si>
  <si>
    <t>Rate of Inheritance Tax</t>
  </si>
  <si>
    <t>AR year ended 31 March 1936, Table 8</t>
  </si>
  <si>
    <t>AR year ended 31 March 1949, Table 105</t>
  </si>
  <si>
    <t>AR year ended 31 March 1951, Table 135</t>
  </si>
  <si>
    <t>AR year ended 31 March 1969, Table 35</t>
  </si>
  <si>
    <t>Tax limited to 80 per cent of estate</t>
  </si>
  <si>
    <t>HMRC website, Table A.8</t>
  </si>
  <si>
    <t>IRS 2000, Table A.8</t>
  </si>
  <si>
    <r>
      <t xml:space="preserve">UK: </t>
    </r>
    <r>
      <rPr>
        <sz val="10"/>
        <rFont val="Arial"/>
        <family val="2"/>
      </rPr>
      <t>See DetailsTS14.1UK</t>
    </r>
  </si>
  <si>
    <r>
      <t xml:space="preserve">UK: </t>
    </r>
    <r>
      <rPr>
        <sz val="10"/>
        <rFont val="Arial"/>
        <family val="2"/>
      </rPr>
      <t>See DetailsTS14.2UK</t>
    </r>
  </si>
  <si>
    <t>Tableau S14.1. Le taux marginal supérieur de l'impôt sur le revenu dans les pays riches, 1900-2013 (séries utilisées pour le graphique 14.1)</t>
  </si>
  <si>
    <t>Allemagne</t>
  </si>
  <si>
    <t>Tableau S14.2. Le taux marginal supérieur de l'impôt sur les successions en ligne directe dans les pays riches, 1900-2013 (séries utilisées pour le graphique 14.2)</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</si>
</sst>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 numFmtId="167" formatCode="_-* #,##0.00\ _F_-;\-* #,##0.00\ _F_-;_-* &quot;-&quot;??\ _F_-;_-@_-"/>
    <numFmt numFmtId="168" formatCode="\$#,##0\ ;\(\$#,##0\)"/>
    <numFmt numFmtId="169" formatCode="0.000"/>
    <numFmt numFmtId="170" formatCode="#,##0.0"/>
    <numFmt numFmtId="171" formatCode="#,##0.000"/>
    <numFmt numFmtId="172" formatCode="0.000%"/>
    <numFmt numFmtId="173" formatCode="#,##0.00000"/>
    <numFmt numFmtId="174" formatCode="0.0000"/>
    <numFmt numFmtId="175" formatCode="#,##0.0000"/>
    <numFmt numFmtId="176" formatCode="#,##0.000000"/>
    <numFmt numFmtId="177" formatCode="#,##0\ &quot;€&quot;"/>
    <numFmt numFmtId="178" formatCode="0.00000%"/>
    <numFmt numFmtId="179" formatCode="0.000000%"/>
    <numFmt numFmtId="180" formatCode="#,##0.0000000"/>
    <numFmt numFmtId="181" formatCode="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_-* #,##0\ &quot;F&quot;_-;\-* #,##0\ &quot;F&quot;_-;_-* &quot;-&quot;\ &quot;F&quot;_-;_-@_-"/>
    <numFmt numFmtId="191" formatCode="_-* #,##0\ _F_-;\-* #,##0\ _F_-;_-* &quot;-&quot;\ _F_-;_-@_-"/>
    <numFmt numFmtId="192" formatCode="\$#,##0.00\ ;\(\$#,##0.00\)"/>
    <numFmt numFmtId="193" formatCode="0.0E+00"/>
    <numFmt numFmtId="194" formatCode="0E+00"/>
    <numFmt numFmtId="195" formatCode="&quot;Vrai&quot;;&quot;Vrai&quot;;&quot;Faux&quot;"/>
    <numFmt numFmtId="196" formatCode="&quot;Actif&quot;;&quot;Actif&quot;;&quot;Inactif&quot;"/>
    <numFmt numFmtId="197" formatCode="0.000000"/>
    <numFmt numFmtId="198" formatCode="0.00000"/>
    <numFmt numFmtId="199" formatCode="#,##0.0\ &quot;€&quot;"/>
  </numFmts>
  <fonts count="39">
    <font>
      <sz val="10"/>
      <name val="Arial"/>
      <family val="0"/>
    </font>
    <font>
      <sz val="8"/>
      <name val="Arial"/>
      <family val="0"/>
    </font>
    <font>
      <u val="single"/>
      <sz val="10"/>
      <color indexed="30"/>
      <name val="Arial"/>
      <family val="0"/>
    </font>
    <font>
      <u val="single"/>
      <sz val="10"/>
      <color indexed="56"/>
      <name val="Arial"/>
      <family val="0"/>
    </font>
    <font>
      <b/>
      <sz val="10"/>
      <name val="Arial"/>
      <family val="2"/>
    </font>
    <font>
      <sz val="12"/>
      <color indexed="24"/>
      <name val="Arial"/>
      <family val="0"/>
    </font>
    <font>
      <b/>
      <sz val="8"/>
      <color indexed="24"/>
      <name val="Times New Roman"/>
      <family val="0"/>
    </font>
    <font>
      <sz val="8"/>
      <color indexed="24"/>
      <name val="Times New Roman"/>
      <family val="0"/>
    </font>
    <font>
      <sz val="7"/>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2"/>
      <name val="Arial"/>
      <family val="2"/>
    </font>
    <font>
      <sz val="12"/>
      <name val="Arial"/>
      <family val="2"/>
    </font>
    <font>
      <sz val="13.5"/>
      <color indexed="8"/>
      <name val="Arial"/>
      <family val="2"/>
    </font>
    <font>
      <sz val="11"/>
      <color indexed="8"/>
      <name val="Arial"/>
      <family val="2"/>
    </font>
    <font>
      <sz val="9"/>
      <color indexed="8"/>
      <name val="Arial"/>
      <family val="2"/>
    </font>
    <font>
      <sz val="10.75"/>
      <color indexed="8"/>
      <name val="Arial"/>
      <family val="2"/>
    </font>
    <font>
      <b/>
      <sz val="16"/>
      <color indexed="8"/>
      <name val="Arial"/>
      <family val="2"/>
    </font>
    <font>
      <sz val="12.85"/>
      <color indexed="8"/>
      <name val="Arial"/>
      <family val="2"/>
    </font>
    <font>
      <b/>
      <sz val="15"/>
      <color indexed="8"/>
      <name val="Arial"/>
      <family val="2"/>
    </font>
    <font>
      <sz val="13.25"/>
      <color indexed="8"/>
      <name val="Arial"/>
      <family val="2"/>
    </font>
    <font>
      <sz val="8.75"/>
      <color indexed="8"/>
      <name val="Arial"/>
      <family val="2"/>
    </font>
    <font>
      <sz val="10.5"/>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style="thick"/>
      <bottom>
        <color indexed="63"/>
      </bottom>
    </border>
    <border>
      <left style="thick"/>
      <right style="thick"/>
      <top style="thick"/>
      <bottom style="thick"/>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20" fillId="0" borderId="2" applyNumberFormat="0" applyFill="0" applyAlignment="0" applyProtection="0"/>
    <xf numFmtId="0" fontId="13" fillId="21" borderId="3" applyNumberFormat="0" applyAlignment="0" applyProtection="0"/>
    <xf numFmtId="0" fontId="0" fillId="22" borderId="4" applyNumberFormat="0" applyFont="0" applyAlignment="0" applyProtection="0"/>
    <xf numFmtId="0"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14" fillId="0" borderId="0" applyNumberFormat="0" applyFill="0" applyBorder="0" applyAlignment="0" applyProtection="0"/>
    <xf numFmtId="3" fontId="5" fillId="0" borderId="0" applyFont="0" applyFill="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11"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0"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5" fillId="0" borderId="0" applyFont="0" applyFill="0" applyBorder="0" applyAlignment="0" applyProtection="0"/>
    <xf numFmtId="0" fontId="21" fillId="23" borderId="0" applyNumberFormat="0" applyBorder="0" applyAlignment="0" applyProtection="0"/>
    <xf numFmtId="0" fontId="21" fillId="23" borderId="0" applyNumberFormat="0" applyBorder="0" applyAlignment="0" applyProtection="0"/>
    <xf numFmtId="0" fontId="0" fillId="0" borderId="0">
      <alignment/>
      <protection/>
    </xf>
    <xf numFmtId="0" fontId="0" fillId="0" borderId="0">
      <alignment/>
      <protection/>
    </xf>
    <xf numFmtId="0" fontId="0" fillId="22" borderId="4"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5" fillId="4" borderId="0" applyNumberFormat="0" applyBorder="0" applyAlignment="0" applyProtection="0"/>
    <xf numFmtId="0" fontId="22" fillId="20" borderId="8" applyNumberFormat="0" applyAlignment="0" applyProtection="0"/>
    <xf numFmtId="0" fontId="8" fillId="0" borderId="9">
      <alignment horizontal="center"/>
      <protection/>
    </xf>
    <xf numFmtId="0" fontId="1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5" fillId="0" borderId="10" applyNumberFormat="0" applyFont="0" applyFill="0" applyAlignment="0" applyProtection="0"/>
    <xf numFmtId="0" fontId="13" fillId="21" borderId="3" applyNumberFormat="0" applyAlignment="0" applyProtection="0"/>
    <xf numFmtId="2" fontId="5" fillId="0" borderId="0" applyFont="0" applyFill="0" applyBorder="0" applyAlignment="0" applyProtection="0"/>
    <xf numFmtId="0" fontId="24" fillId="0" borderId="0" applyNumberFormat="0" applyFill="0" applyBorder="0" applyAlignment="0" applyProtection="0"/>
  </cellStyleXfs>
  <cellXfs count="39">
    <xf numFmtId="0" fontId="0" fillId="0" borderId="0" xfId="0" applyAlignment="1">
      <alignment/>
    </xf>
    <xf numFmtId="9" fontId="0" fillId="0" borderId="0" xfId="0" applyNumberFormat="1" applyAlignment="1">
      <alignment horizontal="center"/>
    </xf>
    <xf numFmtId="0" fontId="4" fillId="0" borderId="0" xfId="0" applyFont="1" applyAlignment="1">
      <alignment/>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applyAlignment="1">
      <alignment/>
    </xf>
    <xf numFmtId="0" fontId="0" fillId="0" borderId="0" xfId="0" applyAlignment="1">
      <alignment vertical="justify"/>
    </xf>
    <xf numFmtId="166" fontId="0" fillId="0" borderId="0" xfId="0" applyNumberFormat="1" applyAlignment="1">
      <alignment vertical="justify"/>
    </xf>
    <xf numFmtId="0" fontId="25" fillId="0" borderId="0" xfId="0" applyFont="1" applyAlignment="1">
      <alignment vertical="justify"/>
    </xf>
    <xf numFmtId="166" fontId="0" fillId="0" borderId="0" xfId="0" applyNumberFormat="1" applyAlignment="1">
      <alignment/>
    </xf>
    <xf numFmtId="166" fontId="0" fillId="22" borderId="0" xfId="0" applyNumberFormat="1" applyFill="1" applyAlignment="1">
      <alignment/>
    </xf>
    <xf numFmtId="166" fontId="0" fillId="0" borderId="0" xfId="0" applyNumberFormat="1" applyFont="1" applyAlignment="1">
      <alignment wrapText="1"/>
    </xf>
    <xf numFmtId="0" fontId="25" fillId="0" borderId="0" xfId="0" applyFont="1" applyAlignment="1">
      <alignment/>
    </xf>
    <xf numFmtId="0" fontId="0" fillId="0" borderId="0" xfId="0" applyFont="1" applyAlignment="1">
      <alignment/>
    </xf>
    <xf numFmtId="166" fontId="0" fillId="0" borderId="0" xfId="0" applyNumberFormat="1" applyFont="1" applyAlignment="1">
      <alignment vertical="justify"/>
    </xf>
    <xf numFmtId="166" fontId="0" fillId="0" borderId="0" xfId="0" applyNumberFormat="1" applyAlignment="1">
      <alignment vertical="justify" wrapText="1"/>
    </xf>
    <xf numFmtId="2" fontId="0" fillId="0" borderId="0" xfId="0" applyNumberFormat="1" applyAlignment="1">
      <alignment/>
    </xf>
    <xf numFmtId="0" fontId="25" fillId="0" borderId="0" xfId="0" applyFont="1" applyAlignment="1">
      <alignment wrapText="1"/>
    </xf>
    <xf numFmtId="166" fontId="0" fillId="0" borderId="0" xfId="0" applyNumberFormat="1" applyAlignment="1">
      <alignment wrapText="1"/>
    </xf>
    <xf numFmtId="2" fontId="0" fillId="0" borderId="0" xfId="0" applyNumberFormat="1" applyFill="1" applyAlignment="1">
      <alignment/>
    </xf>
    <xf numFmtId="0" fontId="25" fillId="0" borderId="0" xfId="0" applyFont="1" applyAlignment="1">
      <alignment horizontal="left" wrapText="1"/>
    </xf>
    <xf numFmtId="9" fontId="0" fillId="0" borderId="0" xfId="88" applyNumberFormat="1" applyFont="1" applyAlignment="1">
      <alignment horizontal="center"/>
      <protection/>
    </xf>
    <xf numFmtId="9" fontId="0" fillId="0" borderId="0" xfId="87" applyNumberFormat="1" applyAlignment="1">
      <alignment horizontal="center"/>
      <protection/>
    </xf>
    <xf numFmtId="0" fontId="0" fillId="22" borderId="0" xfId="0" applyFill="1" applyAlignment="1">
      <alignment/>
    </xf>
    <xf numFmtId="0" fontId="0" fillId="0" borderId="0" xfId="0" applyFont="1" applyAlignment="1">
      <alignment vertical="justify"/>
    </xf>
    <xf numFmtId="166" fontId="0" fillId="0" borderId="0" xfId="0" applyNumberFormat="1" applyFont="1" applyAlignment="1">
      <alignment/>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xf>
    <xf numFmtId="0" fontId="28" fillId="0" borderId="14" xfId="0" applyFont="1" applyBorder="1" applyAlignment="1">
      <alignment horizontal="center"/>
    </xf>
    <xf numFmtId="9" fontId="28" fillId="0" borderId="14" xfId="0" applyNumberFormat="1" applyFont="1" applyBorder="1" applyAlignment="1">
      <alignment horizontal="center"/>
    </xf>
    <xf numFmtId="9" fontId="28" fillId="0" borderId="15" xfId="0" applyNumberFormat="1" applyFont="1" applyBorder="1" applyAlignment="1">
      <alignment horizontal="center"/>
    </xf>
    <xf numFmtId="0" fontId="28" fillId="0" borderId="15" xfId="0" applyFont="1" applyBorder="1" applyAlignment="1">
      <alignment horizontal="center"/>
    </xf>
    <xf numFmtId="0" fontId="28" fillId="0" borderId="16" xfId="0" applyFont="1" applyBorder="1" applyAlignment="1">
      <alignment horizontal="center"/>
    </xf>
    <xf numFmtId="9" fontId="28" fillId="0" borderId="16" xfId="0" applyNumberFormat="1" applyFont="1" applyBorder="1" applyAlignment="1">
      <alignment horizont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4" xfId="0" applyFont="1" applyBorder="1" applyAlignment="1">
      <alignment horizontal="center" vertical="center" wrapText="1"/>
    </xf>
  </cellXfs>
  <cellStyles count="9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Neutral" xfId="85"/>
    <cellStyle name="Neutre" xfId="86"/>
    <cellStyle name="Normal_DataFigure2" xfId="87"/>
    <cellStyle name="Normal_TabAnnexeB" xfId="88"/>
    <cellStyle name="Note" xfId="89"/>
    <cellStyle name="Output" xfId="90"/>
    <cellStyle name="Percent" xfId="91"/>
    <cellStyle name="Satisfaisant" xfId="92"/>
    <cellStyle name="Sortie" xfId="93"/>
    <cellStyle name="style_col_headings" xfId="94"/>
    <cellStyle name="Texte explicatif" xfId="95"/>
    <cellStyle name="Title" xfId="96"/>
    <cellStyle name="Titre" xfId="97"/>
    <cellStyle name="Titre 1" xfId="98"/>
    <cellStyle name="Titre 2" xfId="99"/>
    <cellStyle name="Titre 3" xfId="100"/>
    <cellStyle name="Titre 4" xfId="101"/>
    <cellStyle name="Total" xfId="102"/>
    <cellStyle name="Vérification" xfId="103"/>
    <cellStyle name="Virgule fixe"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14.1. Le taux supérieur de l'impôt sur le revenu 1900-2013 </a:t>
            </a:r>
          </a:p>
        </c:rich>
      </c:tx>
      <c:layout>
        <c:manualLayout>
          <c:xMode val="factor"/>
          <c:yMode val="factor"/>
          <c:x val="-0.01325"/>
          <c:y val="-0.02025"/>
        </c:manualLayout>
      </c:layout>
      <c:spPr>
        <a:noFill/>
        <a:ln>
          <a:noFill/>
        </a:ln>
      </c:spPr>
    </c:title>
    <c:plotArea>
      <c:layout>
        <c:manualLayout>
          <c:xMode val="edge"/>
          <c:yMode val="edge"/>
          <c:x val="0.01825"/>
          <c:y val="0.0435"/>
          <c:w val="0.95925"/>
          <c:h val="0.8835"/>
        </c:manualLayout>
      </c:layout>
      <c:lineChart>
        <c:grouping val="standard"/>
        <c:varyColors val="0"/>
        <c:ser>
          <c:idx val="0"/>
          <c:order val="0"/>
          <c:tx>
            <c:v>Etats-Unis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'TS14.1'!$B$5:$B$118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numCache>
            </c:numRef>
          </c:val>
          <c:smooth val="0"/>
        </c:ser>
        <c:ser>
          <c:idx val="3"/>
          <c:order val="1"/>
          <c:tx>
            <c:v>Royaume-Uni</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'TS14.1'!$C$5:$C$118</c:f>
              <c:numCache>
                <c:ptCount val="114"/>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mooth val="0"/>
        </c:ser>
        <c:ser>
          <c:idx val="2"/>
          <c:order val="2"/>
          <c:tx>
            <c:v>Allemagne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'TS14.1'!$D$5:$D$118</c:f>
              <c:numCache>
                <c:ptCount val="114"/>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c:v>
                </c:pt>
                <c:pt idx="76">
                  <c:v>0.56</c:v>
                </c:pt>
                <c:pt idx="77">
                  <c:v>0.56</c:v>
                </c:pt>
                <c:pt idx="78">
                  <c:v>0.56</c:v>
                </c:pt>
                <c:pt idx="79">
                  <c:v>0.56</c:v>
                </c:pt>
                <c:pt idx="80">
                  <c:v>0.56</c:v>
                </c:pt>
                <c:pt idx="81">
                  <c:v>0.56</c:v>
                </c:pt>
                <c:pt idx="82">
                  <c:v>0.56</c:v>
                </c:pt>
                <c:pt idx="83">
                  <c:v>0.56</c:v>
                </c:pt>
                <c:pt idx="84">
                  <c:v>0.56</c:v>
                </c:pt>
                <c:pt idx="85">
                  <c:v>0.56</c:v>
                </c:pt>
                <c:pt idx="86">
                  <c:v>0.56</c:v>
                </c:pt>
                <c:pt idx="87">
                  <c:v>0.56</c:v>
                </c:pt>
                <c:pt idx="88">
                  <c:v>0.56</c:v>
                </c:pt>
                <c:pt idx="89">
                  <c:v>0.56</c:v>
                </c:pt>
                <c:pt idx="90">
                  <c:v>0.53</c:v>
                </c:pt>
                <c:pt idx="91">
                  <c:v>0.53</c:v>
                </c:pt>
                <c:pt idx="92">
                  <c:v>0.53</c:v>
                </c:pt>
                <c:pt idx="93">
                  <c:v>0.53</c:v>
                </c:pt>
                <c:pt idx="94">
                  <c:v>0.53</c:v>
                </c:pt>
                <c:pt idx="95">
                  <c:v>0.53</c:v>
                </c:pt>
                <c:pt idx="96">
                  <c:v>0.53</c:v>
                </c:pt>
                <c:pt idx="97">
                  <c:v>0.53</c:v>
                </c:pt>
                <c:pt idx="98">
                  <c:v>0.53</c:v>
                </c:pt>
                <c:pt idx="99">
                  <c:v>0.53</c:v>
                </c:pt>
                <c:pt idx="100">
                  <c:v>0.51</c:v>
                </c:pt>
                <c:pt idx="101">
                  <c:v>0.485</c:v>
                </c:pt>
                <c:pt idx="102">
                  <c:v>0.485</c:v>
                </c:pt>
                <c:pt idx="103">
                  <c:v>0.485</c:v>
                </c:pt>
                <c:pt idx="104">
                  <c:v>0.45</c:v>
                </c:pt>
                <c:pt idx="105">
                  <c:v>0.42</c:v>
                </c:pt>
                <c:pt idx="106">
                  <c:v>0.42</c:v>
                </c:pt>
                <c:pt idx="107">
                  <c:v>0.45</c:v>
                </c:pt>
                <c:pt idx="108">
                  <c:v>0.45</c:v>
                </c:pt>
                <c:pt idx="109">
                  <c:v>0.45</c:v>
                </c:pt>
                <c:pt idx="110">
                  <c:v>0.45</c:v>
                </c:pt>
                <c:pt idx="111">
                  <c:v>0.45</c:v>
                </c:pt>
                <c:pt idx="112">
                  <c:v>0.45</c:v>
                </c:pt>
                <c:pt idx="113">
                  <c:v>0.45</c:v>
                </c:pt>
              </c:numCache>
            </c:numRef>
          </c:val>
          <c:smooth val="0"/>
        </c:ser>
        <c:ser>
          <c:idx val="1"/>
          <c:order val="3"/>
          <c:tx>
            <c:v>France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'TS14.1'!$E$5:$E$118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0.3333</c:v>
                </c:pt>
                <c:pt idx="29">
                  <c:v>0.3333</c:v>
                </c:pt>
                <c:pt idx="30">
                  <c:v>0.3333</c:v>
                </c:pt>
                <c:pt idx="31">
                  <c:v>0.3333</c:v>
                </c:pt>
                <c:pt idx="32">
                  <c:v>0.3667</c:v>
                </c:pt>
                <c:pt idx="33">
                  <c:v>0.3667</c:v>
                </c:pt>
                <c:pt idx="34">
                  <c:v>0.3</c:v>
                </c:pt>
                <c:pt idx="35">
                  <c:v>0.36</c:v>
                </c:pt>
                <c:pt idx="36">
                  <c:v>0.48</c:v>
                </c:pt>
                <c:pt idx="37">
                  <c:v>0.5184</c:v>
                </c:pt>
                <c:pt idx="38">
                  <c:v>0.53332</c:v>
                </c:pt>
                <c:pt idx="39">
                  <c:v>0.53332</c:v>
                </c:pt>
                <c:pt idx="40">
                  <c:v>0.53332</c:v>
                </c:pt>
                <c:pt idx="41">
                  <c:v>0.6000000000000001</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c:v>
                </c:pt>
                <c:pt idx="64">
                  <c:v>0.63</c:v>
                </c:pt>
                <c:pt idx="65">
                  <c:v>0.63</c:v>
                </c:pt>
                <c:pt idx="66">
                  <c:v>0.65</c:v>
                </c:pt>
                <c:pt idx="67">
                  <c:v>0.66</c:v>
                </c:pt>
                <c:pt idx="68">
                  <c:v>0.66</c:v>
                </c:pt>
                <c:pt idx="69">
                  <c:v>0.6449999999999999</c:v>
                </c:pt>
                <c:pt idx="70">
                  <c:v>0.618</c:v>
                </c:pt>
                <c:pt idx="71">
                  <c:v>0.612</c:v>
                </c:pt>
                <c:pt idx="72">
                  <c:v>0.6</c:v>
                </c:pt>
                <c:pt idx="73">
                  <c:v>0.6</c:v>
                </c:pt>
                <c:pt idx="74">
                  <c:v>0.6</c:v>
                </c:pt>
                <c:pt idx="75">
                  <c:v>0.6</c:v>
                </c:pt>
                <c:pt idx="76">
                  <c:v>0.6</c:v>
                </c:pt>
                <c:pt idx="77">
                  <c:v>0.6</c:v>
                </c:pt>
                <c:pt idx="78">
                  <c:v>0.6</c:v>
                </c:pt>
                <c:pt idx="79">
                  <c:v>0.6</c:v>
                </c:pt>
                <c:pt idx="80">
                  <c:v>0.66</c:v>
                </c:pt>
                <c:pt idx="81">
                  <c:v>0.66</c:v>
                </c:pt>
                <c:pt idx="82">
                  <c:v>0.6955000000000001</c:v>
                </c:pt>
                <c:pt idx="83">
                  <c:v>0.7020000000000001</c:v>
                </c:pt>
                <c:pt idx="84">
                  <c:v>0.6695000000000001</c:v>
                </c:pt>
                <c:pt idx="85">
                  <c:v>0.65</c:v>
                </c:pt>
                <c:pt idx="86">
                  <c:v>0.58</c:v>
                </c:pt>
                <c:pt idx="87">
                  <c:v>0.568</c:v>
                </c:pt>
                <c:pt idx="88">
                  <c:v>0.568</c:v>
                </c:pt>
                <c:pt idx="89">
                  <c:v>0.568</c:v>
                </c:pt>
                <c:pt idx="90">
                  <c:v>0.568</c:v>
                </c:pt>
                <c:pt idx="91">
                  <c:v>0.579</c:v>
                </c:pt>
                <c:pt idx="92">
                  <c:v>0.579</c:v>
                </c:pt>
                <c:pt idx="93">
                  <c:v>0.592</c:v>
                </c:pt>
                <c:pt idx="94">
                  <c:v>0.592</c:v>
                </c:pt>
                <c:pt idx="95">
                  <c:v>0.592</c:v>
                </c:pt>
                <c:pt idx="96">
                  <c:v>0.5790000000000001</c:v>
                </c:pt>
                <c:pt idx="97">
                  <c:v>0.5790000000000001</c:v>
                </c:pt>
                <c:pt idx="98">
                  <c:v>0.62</c:v>
                </c:pt>
                <c:pt idx="99">
                  <c:v>0.62</c:v>
                </c:pt>
                <c:pt idx="100">
                  <c:v>0.6124999999999999</c:v>
                </c:pt>
                <c:pt idx="101">
                  <c:v>0.6074999999999999</c:v>
                </c:pt>
                <c:pt idx="102">
                  <c:v>0.5758</c:v>
                </c:pt>
                <c:pt idx="103">
                  <c:v>0.5609</c:v>
                </c:pt>
                <c:pt idx="104">
                  <c:v>0.5609</c:v>
                </c:pt>
                <c:pt idx="105">
                  <c:v>0.5609</c:v>
                </c:pt>
                <c:pt idx="106">
                  <c:v>0.48000000000000004</c:v>
                </c:pt>
                <c:pt idx="107">
                  <c:v>0.48000000000000004</c:v>
                </c:pt>
                <c:pt idx="108">
                  <c:v>0.48000000000000004</c:v>
                </c:pt>
                <c:pt idx="109">
                  <c:v>0.48000000000000004</c:v>
                </c:pt>
                <c:pt idx="110">
                  <c:v>0.49</c:v>
                </c:pt>
                <c:pt idx="111">
                  <c:v>0.49</c:v>
                </c:pt>
                <c:pt idx="112">
                  <c:v>0.53</c:v>
                </c:pt>
                <c:pt idx="113">
                  <c:v>0.53</c:v>
                </c:pt>
              </c:numCache>
            </c:numRef>
          </c:val>
          <c:smooth val="0"/>
        </c:ser>
        <c:marker val="1"/>
        <c:axId val="22845862"/>
        <c:axId val="4286167"/>
      </c:lineChart>
      <c:catAx>
        <c:axId val="22845862"/>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 taux marginal supérieur de l'impôt sur le revenu (applicable aux revenus les plus élevés) aux Etats-Unis est passé de 70% en 1980 à 28% en 1988. </a:t>
                </a:r>
                <a:r>
                  <a:rPr lang="en-US" cap="none" sz="900" b="0" i="0" u="none" baseline="0">
                    <a:solidFill>
                      <a:srgbClr val="000000"/>
                    </a:solidFill>
                    <a:latin typeface="Arial"/>
                    <a:ea typeface="Arial"/>
                    <a:cs typeface="Arial"/>
                  </a:rPr>
                  <a:t>Sources et séries: voir piketty.pse.ens.fr/capital21c. </a:t>
                </a:r>
              </a:p>
            </c:rich>
          </c:tx>
          <c:layout>
            <c:manualLayout>
              <c:xMode val="factor"/>
              <c:yMode val="factor"/>
              <c:x val="0"/>
              <c:y val="-0.00025"/>
            </c:manualLayout>
          </c:layout>
          <c:overlay val="0"/>
          <c:spPr>
            <a:noFill/>
            <a:ln>
              <a:noFill/>
            </a:ln>
          </c:spPr>
        </c:title>
        <c:majorGridlines>
          <c:spPr>
            <a:ln w="12700">
              <a:solidFill>
                <a:srgbClr val="000000"/>
              </a:solidFill>
              <a:prstDash val="dash"/>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4286167"/>
        <c:crossesAt val="0"/>
        <c:auto val="1"/>
        <c:lblOffset val="100"/>
        <c:tickLblSkip val="10"/>
        <c:tickMarkSkip val="10"/>
        <c:noMultiLvlLbl val="0"/>
      </c:catAx>
      <c:valAx>
        <c:axId val="4286167"/>
        <c:scaling>
          <c:orientation val="minMax"/>
          <c:max val="1"/>
          <c:min val="0"/>
        </c:scaling>
        <c:axPos val="l"/>
        <c:title>
          <c:tx>
            <c:rich>
              <a:bodyPr vert="horz" rot="-5400000" anchor="ctr"/>
              <a:lstStyle/>
              <a:p>
                <a:pPr algn="ctr">
                  <a:defRPr/>
                </a:pPr>
                <a:r>
                  <a:rPr lang="en-US" cap="none" sz="1075" b="0" i="0" u="none" baseline="0">
                    <a:solidFill>
                      <a:srgbClr val="000000"/>
                    </a:solidFill>
                    <a:latin typeface="Arial"/>
                    <a:ea typeface="Arial"/>
                    <a:cs typeface="Arial"/>
                  </a:rPr>
                  <a:t>Taux marginal applicable aux revenus les plus élevés</a:t>
                </a:r>
              </a:p>
            </c:rich>
          </c:tx>
          <c:layout>
            <c:manualLayout>
              <c:xMode val="factor"/>
              <c:yMode val="factor"/>
              <c:x val="0.00075"/>
              <c:y val="-0.0005"/>
            </c:manualLayout>
          </c:layout>
          <c:overlay val="0"/>
          <c:spPr>
            <a:noFill/>
            <a:ln>
              <a:noFill/>
            </a:ln>
          </c:spPr>
        </c:title>
        <c:majorGridlines>
          <c:spPr>
            <a:ln w="12700">
              <a:solidFill>
                <a:srgbClr val="000000"/>
              </a:solidFill>
              <a:prstDash val="dash"/>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22845862"/>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488"/>
          <c:y val="0.48575"/>
          <c:w val="0.18925"/>
          <c:h val="0.312"/>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14.2. Le taux supérieur de l'impôt sur les successions, 1900-2013 </a:t>
            </a:r>
          </a:p>
        </c:rich>
      </c:tx>
      <c:layout>
        <c:manualLayout>
          <c:xMode val="factor"/>
          <c:yMode val="factor"/>
          <c:x val="0"/>
          <c:y val="-0.02025"/>
        </c:manualLayout>
      </c:layout>
      <c:spPr>
        <a:noFill/>
        <a:ln>
          <a:noFill/>
        </a:ln>
      </c:spPr>
    </c:title>
    <c:plotArea>
      <c:layout>
        <c:manualLayout>
          <c:xMode val="edge"/>
          <c:yMode val="edge"/>
          <c:x val="0.01825"/>
          <c:y val="0.0435"/>
          <c:w val="0.95925"/>
          <c:h val="0.8835"/>
        </c:manualLayout>
      </c:layout>
      <c:lineChart>
        <c:grouping val="standard"/>
        <c:varyColors val="0"/>
        <c:ser>
          <c:idx val="0"/>
          <c:order val="0"/>
          <c:tx>
            <c:v>Etats-Unis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'TS14.2'!$B$5:$B$118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c:v>
                </c:pt>
                <c:pt idx="18">
                  <c:v>0.25</c:v>
                </c:pt>
                <c:pt idx="19">
                  <c:v>0.25</c:v>
                </c:pt>
                <c:pt idx="20">
                  <c:v>0.25</c:v>
                </c:pt>
                <c:pt idx="21">
                  <c:v>0.25</c:v>
                </c:pt>
                <c:pt idx="22">
                  <c:v>0.25</c:v>
                </c:pt>
                <c:pt idx="23">
                  <c:v>0.25</c:v>
                </c:pt>
                <c:pt idx="24">
                  <c:v>0.3375</c:v>
                </c:pt>
                <c:pt idx="25">
                  <c:v>0.4</c:v>
                </c:pt>
                <c:pt idx="26">
                  <c:v>0.2333</c:v>
                </c:pt>
                <c:pt idx="27">
                  <c:v>0.2</c:v>
                </c:pt>
                <c:pt idx="28">
                  <c:v>0.2</c:v>
                </c:pt>
                <c:pt idx="29">
                  <c:v>0.2</c:v>
                </c:pt>
                <c:pt idx="30">
                  <c:v>0.2</c:v>
                </c:pt>
                <c:pt idx="31">
                  <c:v>0.2</c:v>
                </c:pt>
                <c:pt idx="32">
                  <c:v>0.34583</c:v>
                </c:pt>
                <c:pt idx="33">
                  <c:v>0.45</c:v>
                </c:pt>
                <c:pt idx="34">
                  <c:v>0.54583</c:v>
                </c:pt>
                <c:pt idx="35">
                  <c:v>0.63333</c:v>
                </c:pt>
                <c:pt idx="36">
                  <c:v>0.7</c:v>
                </c:pt>
                <c:pt idx="37">
                  <c:v>0.7</c:v>
                </c:pt>
                <c:pt idx="38">
                  <c:v>0.7</c:v>
                </c:pt>
                <c:pt idx="39">
                  <c:v>0.7</c:v>
                </c:pt>
                <c:pt idx="40">
                  <c:v>0.735</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0.55</c:v>
                </c:pt>
                <c:pt idx="97">
                  <c:v>0.55</c:v>
                </c:pt>
                <c:pt idx="98">
                  <c:v>0.55</c:v>
                </c:pt>
                <c:pt idx="99">
                  <c:v>0.55</c:v>
                </c:pt>
                <c:pt idx="100">
                  <c:v>0.55</c:v>
                </c:pt>
                <c:pt idx="101">
                  <c:v>0.55</c:v>
                </c:pt>
                <c:pt idx="102">
                  <c:v>0.5</c:v>
                </c:pt>
                <c:pt idx="103">
                  <c:v>0.49</c:v>
                </c:pt>
                <c:pt idx="104">
                  <c:v>0.48</c:v>
                </c:pt>
                <c:pt idx="105">
                  <c:v>0.47</c:v>
                </c:pt>
                <c:pt idx="106">
                  <c:v>0.46</c:v>
                </c:pt>
                <c:pt idx="107">
                  <c:v>0.45</c:v>
                </c:pt>
                <c:pt idx="108">
                  <c:v>0.45</c:v>
                </c:pt>
                <c:pt idx="109">
                  <c:v>0.45</c:v>
                </c:pt>
                <c:pt idx="110">
                  <c:v>0.35</c:v>
                </c:pt>
                <c:pt idx="111">
                  <c:v>0.35</c:v>
                </c:pt>
                <c:pt idx="112">
                  <c:v>0.35</c:v>
                </c:pt>
                <c:pt idx="113">
                  <c:v>0.35</c:v>
                </c:pt>
              </c:numCache>
            </c:numRef>
          </c:val>
          <c:smooth val="0"/>
        </c:ser>
        <c:ser>
          <c:idx val="3"/>
          <c:order val="1"/>
          <c:tx>
            <c:v>Royaume-Uni</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'TS14.2'!$C$5:$C$118</c:f>
              <c:numCache>
                <c:ptCount val="114"/>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numCache>
            </c:numRef>
          </c:val>
          <c:smooth val="0"/>
        </c:ser>
        <c:ser>
          <c:idx val="2"/>
          <c:order val="2"/>
          <c:tx>
            <c:v>Allemagne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'TS14.2'!$D$5:$D$118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numCache>
            </c:numRef>
          </c:val>
          <c:smooth val="0"/>
        </c:ser>
        <c:ser>
          <c:idx val="1"/>
          <c:order val="3"/>
          <c:tx>
            <c:v>France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'TS14.2'!$E$5:$E$118</c:f>
              <c:numCache>
                <c:ptCount val="114"/>
                <c:pt idx="0">
                  <c:v>0.02</c:v>
                </c:pt>
                <c:pt idx="1">
                  <c:v>0.05</c:v>
                </c:pt>
                <c:pt idx="2">
                  <c:v>0.05</c:v>
                </c:pt>
                <c:pt idx="3">
                  <c:v>0.05</c:v>
                </c:pt>
                <c:pt idx="4">
                  <c:v>0.05</c:v>
                </c:pt>
                <c:pt idx="5">
                  <c:v>0.05</c:v>
                </c:pt>
                <c:pt idx="6">
                  <c:v>0.05</c:v>
                </c:pt>
                <c:pt idx="7">
                  <c:v>0.05</c:v>
                </c:pt>
                <c:pt idx="8">
                  <c:v>0.05</c:v>
                </c:pt>
                <c:pt idx="9">
                  <c:v>0.05</c:v>
                </c:pt>
                <c:pt idx="10">
                  <c:v>0.065</c:v>
                </c:pt>
                <c:pt idx="11">
                  <c:v>0.065</c:v>
                </c:pt>
                <c:pt idx="12">
                  <c:v>0.065</c:v>
                </c:pt>
                <c:pt idx="13">
                  <c:v>0.065</c:v>
                </c:pt>
                <c:pt idx="14">
                  <c:v>0.065</c:v>
                </c:pt>
                <c:pt idx="15">
                  <c:v>0.065</c:v>
                </c:pt>
                <c:pt idx="16">
                  <c:v>0.065</c:v>
                </c:pt>
                <c:pt idx="17">
                  <c:v>0.18</c:v>
                </c:pt>
                <c:pt idx="18">
                  <c:v>0.18</c:v>
                </c:pt>
                <c:pt idx="19">
                  <c:v>0.18</c:v>
                </c:pt>
                <c:pt idx="20">
                  <c:v>0.29</c:v>
                </c:pt>
                <c:pt idx="21">
                  <c:v>0.29</c:v>
                </c:pt>
                <c:pt idx="22">
                  <c:v>0.29</c:v>
                </c:pt>
                <c:pt idx="23">
                  <c:v>0.29</c:v>
                </c:pt>
                <c:pt idx="24">
                  <c:v>0.29</c:v>
                </c:pt>
                <c:pt idx="25">
                  <c:v>0.29</c:v>
                </c:pt>
                <c:pt idx="26">
                  <c:v>0.29</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numCache>
            </c:numRef>
          </c:val>
          <c:smooth val="0"/>
        </c:ser>
        <c:marker val="1"/>
        <c:axId val="38575504"/>
        <c:axId val="11635217"/>
      </c:lineChart>
      <c:catAx>
        <c:axId val="38575504"/>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 taux marginal supérieur de l'impôt sur les successions (applicable aux successions les plus élevés) aux Etats-Unis est passé de 70% en 1980 à 35% en 2013. </a:t>
                </a:r>
                <a:r>
                  <a:rPr lang="en-US" cap="none" sz="900" b="0" i="0" u="none" baseline="0">
                    <a:solidFill>
                      <a:srgbClr val="000000"/>
                    </a:solidFill>
                    <a:latin typeface="Arial"/>
                    <a:ea typeface="Arial"/>
                    <a:cs typeface="Arial"/>
                  </a:rPr>
                  <a:t>Sources et séries: voir piketty.pse.ens.fr/capital21c. </a:t>
                </a:r>
              </a:p>
            </c:rich>
          </c:tx>
          <c:layout>
            <c:manualLayout>
              <c:xMode val="factor"/>
              <c:yMode val="factor"/>
              <c:x val="0"/>
              <c:y val="-0.0022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11635217"/>
        <c:crossesAt val="0"/>
        <c:auto val="1"/>
        <c:lblOffset val="100"/>
        <c:tickLblSkip val="10"/>
        <c:tickMarkSkip val="10"/>
        <c:noMultiLvlLbl val="0"/>
      </c:catAx>
      <c:valAx>
        <c:axId val="11635217"/>
        <c:scaling>
          <c:orientation val="minMax"/>
          <c:max val="1"/>
          <c:min val="0"/>
        </c:scaling>
        <c:axPos val="l"/>
        <c:title>
          <c:tx>
            <c:rich>
              <a:bodyPr vert="horz" rot="-5400000" anchor="ctr"/>
              <a:lstStyle/>
              <a:p>
                <a:pPr algn="ctr">
                  <a:defRPr/>
                </a:pPr>
                <a:r>
                  <a:rPr lang="en-US" cap="none" sz="1075" b="0" i="0" u="none" baseline="0">
                    <a:solidFill>
                      <a:srgbClr val="000000"/>
                    </a:solidFill>
                    <a:latin typeface="Arial"/>
                    <a:ea typeface="Arial"/>
                    <a:cs typeface="Arial"/>
                  </a:rPr>
                  <a:t>Taux marginal applicable aux successions les plus élevées</a:t>
                </a:r>
              </a:p>
            </c:rich>
          </c:tx>
          <c:layout>
            <c:manualLayout>
              <c:xMode val="factor"/>
              <c:yMode val="factor"/>
              <c:x val="0.00075"/>
              <c:y val="-0.000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38575504"/>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12"/>
          <c:y val="0.1045"/>
          <c:w val="0.18925"/>
          <c:h val="0.312"/>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S14.1. Le taux supérieur: "unearned income" vs. "earned income"</a:t>
            </a:r>
          </a:p>
        </c:rich>
      </c:tx>
      <c:layout>
        <c:manualLayout>
          <c:xMode val="factor"/>
          <c:yMode val="factor"/>
          <c:x val="0.00075"/>
          <c:y val="-0.02025"/>
        </c:manualLayout>
      </c:layout>
      <c:spPr>
        <a:noFill/>
        <a:ln>
          <a:noFill/>
        </a:ln>
      </c:spPr>
    </c:title>
    <c:plotArea>
      <c:layout>
        <c:manualLayout>
          <c:xMode val="edge"/>
          <c:yMode val="edge"/>
          <c:x val="0.01825"/>
          <c:y val="0.04875"/>
          <c:w val="0.95925"/>
          <c:h val="0.87825"/>
        </c:manualLayout>
      </c:layout>
      <c:lineChart>
        <c:grouping val="standard"/>
        <c:varyColors val="0"/>
        <c:ser>
          <c:idx val="0"/>
          <c:order val="0"/>
          <c:tx>
            <c:v>Etats-Unis (revenus du capital)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'TS14.1'!$B$5:$B$118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numCache>
            </c:numRef>
          </c:val>
          <c:smooth val="0"/>
        </c:ser>
        <c:ser>
          <c:idx val="1"/>
          <c:order val="1"/>
          <c:tx>
            <c:v>Etats-Unis (revenus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val>
            <c:numRef>
              <c:f>'TS14.1'!$G$5:$G$118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numCache>
            </c:numRef>
          </c:val>
          <c:smooth val="0"/>
        </c:ser>
        <c:ser>
          <c:idx val="2"/>
          <c:order val="2"/>
          <c:tx>
            <c:v>Royaume-Uni (revenus du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'TS14.1'!$C$5:$C$118</c:f>
              <c:numCache>
                <c:ptCount val="114"/>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mooth val="0"/>
        </c:ser>
        <c:ser>
          <c:idx val="3"/>
          <c:order val="3"/>
          <c:tx>
            <c:v>Royaume-Uni (revenus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'TS14.1'!$J$5:$J$118</c:f>
              <c:numCache>
                <c:ptCount val="114"/>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0.829375</c:v>
                </c:pt>
                <c:pt idx="72">
                  <c:v>0.829375</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mooth val="0"/>
        </c:ser>
        <c:marker val="1"/>
        <c:axId val="37608090"/>
        <c:axId val="2928491"/>
      </c:lineChart>
      <c:catAx>
        <c:axId val="37608090"/>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Lecture: dans les années 1970-1980, le taux supérieur appliqué aux Etats-Unis et au Royaume-Uni était plus élevé pour les revenus du capital que pour les revenus du travail. </a:t>
                </a:r>
                <a:r>
                  <a:rPr lang="en-US" cap="none" sz="875" b="0" i="0" u="none" baseline="0">
                    <a:solidFill>
                      <a:srgbClr val="000000"/>
                    </a:solidFill>
                    <a:latin typeface="Arial"/>
                    <a:ea typeface="Arial"/>
                    <a:cs typeface="Arial"/>
                  </a:rPr>
                  <a:t>Sources et séries: voir piketty.pse.ens.fr/capital21c. </a:t>
                </a:r>
              </a:p>
            </c:rich>
          </c:tx>
          <c:layout>
            <c:manualLayout>
              <c:xMode val="factor"/>
              <c:yMode val="factor"/>
              <c:x val="0"/>
              <c:y val="-0.0047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2928491"/>
        <c:crossesAt val="0"/>
        <c:auto val="1"/>
        <c:lblOffset val="100"/>
        <c:tickLblSkip val="10"/>
        <c:tickMarkSkip val="10"/>
        <c:noMultiLvlLbl val="0"/>
      </c:catAx>
      <c:valAx>
        <c:axId val="2928491"/>
        <c:scaling>
          <c:orientation val="minMax"/>
          <c:max val="1"/>
          <c:min val="0"/>
        </c:scaling>
        <c:axPos val="l"/>
        <c:title>
          <c:tx>
            <c:rich>
              <a:bodyPr vert="horz" rot="-5400000" anchor="ctr"/>
              <a:lstStyle/>
              <a:p>
                <a:pPr algn="ctr">
                  <a:defRPr/>
                </a:pPr>
                <a:r>
                  <a:rPr lang="en-US" cap="none" sz="1050" b="0" i="0" u="none" baseline="0">
                    <a:solidFill>
                      <a:srgbClr val="000000"/>
                    </a:solidFill>
                    <a:latin typeface="Arial"/>
                    <a:ea typeface="Arial"/>
                    <a:cs typeface="Arial"/>
                  </a:rPr>
                  <a:t>Taux marginal applicable aux revenus les plus élevés</a:t>
                </a:r>
              </a:p>
            </c:rich>
          </c:tx>
          <c:layout>
            <c:manualLayout>
              <c:xMode val="factor"/>
              <c:yMode val="factor"/>
              <c:x val="0.00075"/>
              <c:y val="0.0017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37608090"/>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38125"/>
          <c:y val="0.5115"/>
          <c:w val="0.3445"/>
          <c:h val="0.2807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4921259845" footer="0.4921259845"/>
  <pageSetup horizontalDpi="1200" verticalDpi="1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Chart 1"/>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O173"/>
  <sheetViews>
    <sheetView zoomScalePageLayoutView="0" workbookViewId="0" topLeftCell="A1">
      <pane xSplit="1" ySplit="4" topLeftCell="B5" activePane="bottomRight" state="frozen"/>
      <selection pane="topLeft" activeCell="A1" sqref="A1"/>
      <selection pane="topRight" activeCell="B1" sqref="B1"/>
      <selection pane="bottomLeft" activeCell="A10" sqref="A10"/>
      <selection pane="bottomRight" activeCell="A6" sqref="A6"/>
    </sheetView>
  </sheetViews>
  <sheetFormatPr defaultColWidth="11.421875" defaultRowHeight="12.75"/>
  <cols>
    <col min="1" max="5" width="20.7109375" style="0" customWidth="1"/>
  </cols>
  <sheetData>
    <row r="2" spans="2:5" ht="13.5" thickBot="1">
      <c r="B2" s="4"/>
      <c r="C2" s="4"/>
      <c r="D2" s="4"/>
      <c r="E2" s="4"/>
    </row>
    <row r="3" spans="1:5" ht="60" customHeight="1" thickBot="1" thickTop="1">
      <c r="A3" s="36" t="s">
        <v>88</v>
      </c>
      <c r="B3" s="27"/>
      <c r="C3" s="27"/>
      <c r="D3" s="27"/>
      <c r="E3" s="28"/>
    </row>
    <row r="4" spans="1:15" ht="69.75" customHeight="1" thickBot="1" thickTop="1">
      <c r="A4" s="29"/>
      <c r="B4" s="37" t="s">
        <v>0</v>
      </c>
      <c r="C4" s="37" t="s">
        <v>1</v>
      </c>
      <c r="D4" s="37" t="s">
        <v>89</v>
      </c>
      <c r="E4" s="37" t="s">
        <v>2</v>
      </c>
      <c r="G4" s="5" t="s">
        <v>3</v>
      </c>
      <c r="H4" s="5" t="s">
        <v>4</v>
      </c>
      <c r="J4" s="5" t="s">
        <v>55</v>
      </c>
      <c r="L4" s="5" t="s">
        <v>56</v>
      </c>
      <c r="M4" s="5" t="s">
        <v>57</v>
      </c>
      <c r="O4" s="5" t="s">
        <v>59</v>
      </c>
    </row>
    <row r="5" spans="1:15" ht="15" thickTop="1">
      <c r="A5" s="30">
        <v>1900</v>
      </c>
      <c r="B5" s="31">
        <v>0</v>
      </c>
      <c r="C5" s="31">
        <v>0</v>
      </c>
      <c r="D5" s="31">
        <v>0.03</v>
      </c>
      <c r="E5" s="31">
        <f>L5+M5</f>
        <v>0</v>
      </c>
      <c r="G5" s="1">
        <v>0</v>
      </c>
      <c r="H5" s="1">
        <v>0</v>
      </c>
      <c r="J5" s="1">
        <v>0</v>
      </c>
      <c r="L5" s="1">
        <v>0</v>
      </c>
      <c r="M5" s="1">
        <v>0</v>
      </c>
      <c r="O5" s="22">
        <v>0.055</v>
      </c>
    </row>
    <row r="6" spans="1:15" ht="15">
      <c r="A6" s="33">
        <f>A5+1</f>
        <v>1901</v>
      </c>
      <c r="B6" s="32">
        <v>0</v>
      </c>
      <c r="C6" s="32">
        <v>0</v>
      </c>
      <c r="D6" s="32">
        <v>0.03</v>
      </c>
      <c r="E6" s="32">
        <f aca="true" t="shared" si="0" ref="E6:E69">L6+M6</f>
        <v>0</v>
      </c>
      <c r="G6" s="1">
        <v>0</v>
      </c>
      <c r="H6" s="1">
        <v>0</v>
      </c>
      <c r="J6" s="1">
        <v>0</v>
      </c>
      <c r="L6" s="1">
        <v>0</v>
      </c>
      <c r="M6" s="1">
        <v>0</v>
      </c>
      <c r="O6" s="22">
        <v>0.055</v>
      </c>
    </row>
    <row r="7" spans="1:15" ht="15">
      <c r="A7" s="33">
        <f aca="true" t="shared" si="1" ref="A7:A70">A6+1</f>
        <v>1902</v>
      </c>
      <c r="B7" s="32">
        <v>0</v>
      </c>
      <c r="C7" s="32">
        <v>0</v>
      </c>
      <c r="D7" s="32">
        <v>0.03</v>
      </c>
      <c r="E7" s="32">
        <f t="shared" si="0"/>
        <v>0</v>
      </c>
      <c r="G7" s="1">
        <v>0</v>
      </c>
      <c r="H7" s="1">
        <v>0</v>
      </c>
      <c r="J7" s="1">
        <v>0</v>
      </c>
      <c r="L7" s="1">
        <v>0</v>
      </c>
      <c r="M7" s="1">
        <v>0</v>
      </c>
      <c r="O7" s="22">
        <v>0.055</v>
      </c>
    </row>
    <row r="8" spans="1:15" ht="15">
      <c r="A8" s="33">
        <f t="shared" si="1"/>
        <v>1903</v>
      </c>
      <c r="B8" s="32">
        <v>0</v>
      </c>
      <c r="C8" s="32">
        <v>0</v>
      </c>
      <c r="D8" s="32">
        <v>0.03</v>
      </c>
      <c r="E8" s="32">
        <f t="shared" si="0"/>
        <v>0</v>
      </c>
      <c r="G8" s="1">
        <v>0</v>
      </c>
      <c r="H8" s="1">
        <v>0</v>
      </c>
      <c r="J8" s="1">
        <v>0</v>
      </c>
      <c r="L8" s="1">
        <v>0</v>
      </c>
      <c r="M8" s="1">
        <v>0</v>
      </c>
      <c r="O8" s="22">
        <v>0.0935</v>
      </c>
    </row>
    <row r="9" spans="1:15" ht="15">
      <c r="A9" s="33">
        <f t="shared" si="1"/>
        <v>1904</v>
      </c>
      <c r="B9" s="32">
        <v>0</v>
      </c>
      <c r="C9" s="32">
        <v>0</v>
      </c>
      <c r="D9" s="32">
        <v>0.03</v>
      </c>
      <c r="E9" s="32">
        <f t="shared" si="0"/>
        <v>0</v>
      </c>
      <c r="G9" s="1">
        <v>0</v>
      </c>
      <c r="H9" s="1">
        <v>0</v>
      </c>
      <c r="J9" s="1">
        <v>0</v>
      </c>
      <c r="L9" s="1">
        <v>0</v>
      </c>
      <c r="M9" s="1">
        <v>0</v>
      </c>
      <c r="O9" s="22">
        <v>0.20350000000000001</v>
      </c>
    </row>
    <row r="10" spans="1:15" ht="15">
      <c r="A10" s="33">
        <f t="shared" si="1"/>
        <v>1905</v>
      </c>
      <c r="B10" s="32">
        <v>0</v>
      </c>
      <c r="C10" s="32">
        <v>0</v>
      </c>
      <c r="D10" s="32">
        <v>0.03</v>
      </c>
      <c r="E10" s="32">
        <f t="shared" si="0"/>
        <v>0</v>
      </c>
      <c r="G10" s="1">
        <v>0</v>
      </c>
      <c r="H10" s="1">
        <v>0</v>
      </c>
      <c r="J10" s="1">
        <v>0</v>
      </c>
      <c r="L10" s="1">
        <v>0</v>
      </c>
      <c r="M10" s="1">
        <v>0</v>
      </c>
      <c r="O10" s="22">
        <v>0.20350000000000001</v>
      </c>
    </row>
    <row r="11" spans="1:15" ht="15">
      <c r="A11" s="33">
        <f t="shared" si="1"/>
        <v>1906</v>
      </c>
      <c r="B11" s="32">
        <v>0</v>
      </c>
      <c r="C11" s="32">
        <v>0</v>
      </c>
      <c r="D11" s="32">
        <v>0.03</v>
      </c>
      <c r="E11" s="32">
        <f t="shared" si="0"/>
        <v>0</v>
      </c>
      <c r="G11" s="1">
        <v>0</v>
      </c>
      <c r="H11" s="1">
        <v>0</v>
      </c>
      <c r="J11" s="1">
        <v>0</v>
      </c>
      <c r="L11" s="1">
        <v>0</v>
      </c>
      <c r="M11" s="1">
        <v>0</v>
      </c>
      <c r="O11" s="22">
        <v>0.20350000000000001</v>
      </c>
    </row>
    <row r="12" spans="1:15" ht="15">
      <c r="A12" s="33">
        <f t="shared" si="1"/>
        <v>1907</v>
      </c>
      <c r="B12" s="32">
        <v>0</v>
      </c>
      <c r="C12" s="32">
        <v>0</v>
      </c>
      <c r="D12" s="32">
        <v>0.03</v>
      </c>
      <c r="E12" s="32">
        <f t="shared" si="0"/>
        <v>0</v>
      </c>
      <c r="G12" s="1">
        <v>0</v>
      </c>
      <c r="H12" s="1">
        <v>0</v>
      </c>
      <c r="J12" s="1">
        <v>0</v>
      </c>
      <c r="L12" s="1">
        <v>0</v>
      </c>
      <c r="M12" s="1">
        <v>0</v>
      </c>
      <c r="O12" s="22">
        <v>0.20350000000000001</v>
      </c>
    </row>
    <row r="13" spans="1:15" ht="15">
      <c r="A13" s="33">
        <f t="shared" si="1"/>
        <v>1908</v>
      </c>
      <c r="B13" s="32">
        <v>0</v>
      </c>
      <c r="C13" s="32">
        <v>0</v>
      </c>
      <c r="D13" s="32">
        <v>0.03</v>
      </c>
      <c r="E13" s="32">
        <f t="shared" si="0"/>
        <v>0</v>
      </c>
      <c r="G13" s="1">
        <v>0</v>
      </c>
      <c r="H13" s="1">
        <v>0</v>
      </c>
      <c r="J13" s="1">
        <v>0</v>
      </c>
      <c r="L13" s="1">
        <v>0</v>
      </c>
      <c r="M13" s="1">
        <v>0</v>
      </c>
      <c r="O13" s="22">
        <v>0.20350000000000001</v>
      </c>
    </row>
    <row r="14" spans="1:15" ht="15">
      <c r="A14" s="33">
        <f t="shared" si="1"/>
        <v>1909</v>
      </c>
      <c r="B14" s="32">
        <v>0</v>
      </c>
      <c r="C14" s="32">
        <f>'DetailsTS14.1UK'!C15/100</f>
        <v>0.08333333333333334</v>
      </c>
      <c r="D14" s="32">
        <v>0.03</v>
      </c>
      <c r="E14" s="32">
        <f t="shared" si="0"/>
        <v>0</v>
      </c>
      <c r="G14" s="1">
        <v>0</v>
      </c>
      <c r="H14" s="1">
        <v>0</v>
      </c>
      <c r="J14" s="1">
        <f>'DetailsTS14.1UK'!B15/100</f>
        <v>0.08333333333333334</v>
      </c>
      <c r="L14" s="1">
        <v>0</v>
      </c>
      <c r="M14" s="1">
        <v>0</v>
      </c>
      <c r="O14" s="22">
        <v>0.20350000000000001</v>
      </c>
    </row>
    <row r="15" spans="1:15" ht="15">
      <c r="A15" s="33">
        <f t="shared" si="1"/>
        <v>1910</v>
      </c>
      <c r="B15" s="32">
        <v>0</v>
      </c>
      <c r="C15" s="32">
        <f>'DetailsTS14.1UK'!C16/100</f>
        <v>0.08333333333333334</v>
      </c>
      <c r="D15" s="32">
        <v>0.03</v>
      </c>
      <c r="E15" s="32">
        <f t="shared" si="0"/>
        <v>0</v>
      </c>
      <c r="G15" s="1">
        <v>0</v>
      </c>
      <c r="H15" s="1">
        <v>0</v>
      </c>
      <c r="J15" s="1">
        <f>'DetailsTS14.1UK'!B16/100</f>
        <v>0.08333333333333334</v>
      </c>
      <c r="L15" s="1">
        <v>0</v>
      </c>
      <c r="M15" s="1">
        <v>0</v>
      </c>
      <c r="O15" s="22">
        <v>0.20350000000000001</v>
      </c>
    </row>
    <row r="16" spans="1:15" ht="15">
      <c r="A16" s="33">
        <f t="shared" si="1"/>
        <v>1911</v>
      </c>
      <c r="B16" s="32">
        <v>0</v>
      </c>
      <c r="C16" s="32">
        <f>'DetailsTS14.1UK'!C17/100</f>
        <v>0.08333333333333334</v>
      </c>
      <c r="D16" s="32">
        <v>0.03</v>
      </c>
      <c r="E16" s="32">
        <f t="shared" si="0"/>
        <v>0</v>
      </c>
      <c r="G16" s="1">
        <v>0</v>
      </c>
      <c r="H16" s="1">
        <v>0</v>
      </c>
      <c r="J16" s="1">
        <f>'DetailsTS14.1UK'!B17/100</f>
        <v>0.08333333333333334</v>
      </c>
      <c r="L16" s="1">
        <v>0</v>
      </c>
      <c r="M16" s="1">
        <v>0</v>
      </c>
      <c r="O16" s="22">
        <v>0.20350000000000001</v>
      </c>
    </row>
    <row r="17" spans="1:15" ht="15">
      <c r="A17" s="33">
        <f t="shared" si="1"/>
        <v>1912</v>
      </c>
      <c r="B17" s="32">
        <v>0</v>
      </c>
      <c r="C17" s="32">
        <f>'DetailsTS14.1UK'!C18/100</f>
        <v>0.08333333333333334</v>
      </c>
      <c r="D17" s="32">
        <v>0.03</v>
      </c>
      <c r="E17" s="32">
        <f t="shared" si="0"/>
        <v>0</v>
      </c>
      <c r="G17" s="1">
        <v>0</v>
      </c>
      <c r="H17" s="1">
        <v>0</v>
      </c>
      <c r="J17" s="1">
        <f>'DetailsTS14.1UK'!B18/100</f>
        <v>0.08333333333333334</v>
      </c>
      <c r="L17" s="1">
        <v>0</v>
      </c>
      <c r="M17" s="1">
        <v>0</v>
      </c>
      <c r="O17" s="22">
        <v>0.22</v>
      </c>
    </row>
    <row r="18" spans="1:15" ht="15">
      <c r="A18" s="33">
        <f t="shared" si="1"/>
        <v>1913</v>
      </c>
      <c r="B18" s="32">
        <v>0.07</v>
      </c>
      <c r="C18" s="32">
        <f>'DetailsTS14.1UK'!C19/100</f>
        <v>0.08333333333333334</v>
      </c>
      <c r="D18" s="32">
        <v>0.03</v>
      </c>
      <c r="E18" s="32">
        <f t="shared" si="0"/>
        <v>0</v>
      </c>
      <c r="G18" s="1">
        <v>0.07</v>
      </c>
      <c r="H18" s="1">
        <v>0.07</v>
      </c>
      <c r="J18" s="1">
        <f>'DetailsTS14.1UK'!B19/100</f>
        <v>0.08333333333333334</v>
      </c>
      <c r="L18" s="1">
        <v>0</v>
      </c>
      <c r="M18" s="1">
        <v>0</v>
      </c>
      <c r="O18" s="22">
        <v>0.22</v>
      </c>
    </row>
    <row r="19" spans="1:15" ht="15">
      <c r="A19" s="33">
        <f t="shared" si="1"/>
        <v>1914</v>
      </c>
      <c r="B19" s="32">
        <v>0.07</v>
      </c>
      <c r="C19" s="32">
        <f>'DetailsTS14.1UK'!C20/100</f>
        <v>0.17222220833333335</v>
      </c>
      <c r="D19" s="32">
        <v>0.04</v>
      </c>
      <c r="E19" s="32">
        <f t="shared" si="0"/>
        <v>0</v>
      </c>
      <c r="G19" s="1">
        <v>0.07</v>
      </c>
      <c r="H19" s="1">
        <v>0.07</v>
      </c>
      <c r="J19" s="1">
        <f>'DetailsTS14.1UK'!B20/100</f>
        <v>0.17222220833333335</v>
      </c>
      <c r="L19" s="1">
        <v>0</v>
      </c>
      <c r="M19" s="1">
        <v>0</v>
      </c>
      <c r="O19" s="22">
        <v>0.22</v>
      </c>
    </row>
    <row r="20" spans="1:15" ht="15">
      <c r="A20" s="33">
        <f t="shared" si="1"/>
        <v>1915</v>
      </c>
      <c r="B20" s="32">
        <v>0.07</v>
      </c>
      <c r="C20" s="32">
        <f>'DetailsTS14.1UK'!C21/100</f>
        <v>0.325</v>
      </c>
      <c r="D20" s="32">
        <v>0.04</v>
      </c>
      <c r="E20" s="32">
        <f t="shared" si="0"/>
        <v>0.02</v>
      </c>
      <c r="G20" s="1">
        <v>0.07</v>
      </c>
      <c r="H20" s="1">
        <v>0.07</v>
      </c>
      <c r="J20" s="1">
        <f>'DetailsTS14.1UK'!B21/100</f>
        <v>0.325</v>
      </c>
      <c r="L20" s="1">
        <v>0.02</v>
      </c>
      <c r="M20" s="1">
        <v>0</v>
      </c>
      <c r="O20" s="22">
        <v>0.22</v>
      </c>
    </row>
    <row r="21" spans="1:15" ht="15">
      <c r="A21" s="33">
        <f t="shared" si="1"/>
        <v>1916</v>
      </c>
      <c r="B21" s="32">
        <v>0.15</v>
      </c>
      <c r="C21" s="32">
        <f>'DetailsTS14.1UK'!C22/100</f>
        <v>0.425</v>
      </c>
      <c r="D21" s="32">
        <v>0.04</v>
      </c>
      <c r="E21" s="32">
        <f t="shared" si="0"/>
        <v>0.1</v>
      </c>
      <c r="G21" s="1">
        <v>0.15</v>
      </c>
      <c r="H21" s="1">
        <v>0.15</v>
      </c>
      <c r="J21" s="1">
        <f>'DetailsTS14.1UK'!B22/100</f>
        <v>0.425</v>
      </c>
      <c r="L21" s="1">
        <v>0.1</v>
      </c>
      <c r="M21" s="1">
        <v>0</v>
      </c>
      <c r="O21" s="22">
        <v>0.22</v>
      </c>
    </row>
    <row r="22" spans="1:15" ht="15">
      <c r="A22" s="33">
        <f t="shared" si="1"/>
        <v>1917</v>
      </c>
      <c r="B22" s="32">
        <v>0.67</v>
      </c>
      <c r="C22" s="32">
        <f>'DetailsTS14.1UK'!C23/100</f>
        <v>0.425</v>
      </c>
      <c r="D22" s="32">
        <v>0.04</v>
      </c>
      <c r="E22" s="32">
        <f t="shared" si="0"/>
        <v>0.2</v>
      </c>
      <c r="G22" s="1">
        <v>0.67</v>
      </c>
      <c r="H22" s="1">
        <v>0.67</v>
      </c>
      <c r="J22" s="1">
        <f>'DetailsTS14.1UK'!B23/100</f>
        <v>0.425</v>
      </c>
      <c r="L22" s="1">
        <v>0.2</v>
      </c>
      <c r="M22" s="1">
        <v>0</v>
      </c>
      <c r="O22" s="22">
        <v>0.3</v>
      </c>
    </row>
    <row r="23" spans="1:15" ht="15">
      <c r="A23" s="33">
        <f t="shared" si="1"/>
        <v>1918</v>
      </c>
      <c r="B23" s="32">
        <v>0.77</v>
      </c>
      <c r="C23" s="32">
        <f>'DetailsTS14.1UK'!C24/100</f>
        <v>0.525</v>
      </c>
      <c r="D23" s="32">
        <v>0.2</v>
      </c>
      <c r="E23" s="32">
        <f t="shared" si="0"/>
        <v>0.2</v>
      </c>
      <c r="G23" s="1">
        <v>0.77</v>
      </c>
      <c r="H23" s="1">
        <v>0.77</v>
      </c>
      <c r="J23" s="1">
        <f>'DetailsTS14.1UK'!B24/100</f>
        <v>0.525</v>
      </c>
      <c r="L23" s="1">
        <v>0.2</v>
      </c>
      <c r="M23" s="1">
        <v>0</v>
      </c>
      <c r="O23" s="22">
        <v>0.3</v>
      </c>
    </row>
    <row r="24" spans="1:15" ht="15">
      <c r="A24" s="33">
        <f t="shared" si="1"/>
        <v>1919</v>
      </c>
      <c r="B24" s="32">
        <v>0.73</v>
      </c>
      <c r="C24" s="32">
        <f>'DetailsTS14.1UK'!C25/100</f>
        <v>0.525</v>
      </c>
      <c r="D24" s="32">
        <v>0.3</v>
      </c>
      <c r="E24" s="32">
        <f t="shared" si="0"/>
        <v>0.5</v>
      </c>
      <c r="G24" s="1">
        <v>0.73</v>
      </c>
      <c r="H24" s="1">
        <v>0.73</v>
      </c>
      <c r="J24" s="1">
        <f>'DetailsTS14.1UK'!B25/100</f>
        <v>0.525</v>
      </c>
      <c r="L24" s="1">
        <v>0.5</v>
      </c>
      <c r="M24" s="1">
        <v>0</v>
      </c>
      <c r="O24" s="22">
        <v>0.36</v>
      </c>
    </row>
    <row r="25" spans="1:15" ht="15">
      <c r="A25" s="33">
        <f t="shared" si="1"/>
        <v>1920</v>
      </c>
      <c r="B25" s="32">
        <v>0.73</v>
      </c>
      <c r="C25" s="32">
        <f>'DetailsTS14.1UK'!C26/100</f>
        <v>0.6</v>
      </c>
      <c r="D25" s="32">
        <v>0.4</v>
      </c>
      <c r="E25" s="32">
        <f t="shared" si="0"/>
        <v>0.5</v>
      </c>
      <c r="G25" s="1">
        <v>0.73</v>
      </c>
      <c r="H25" s="1">
        <v>0.73</v>
      </c>
      <c r="J25" s="1">
        <f>'DetailsTS14.1UK'!B26/100</f>
        <v>0.6</v>
      </c>
      <c r="L25" s="1">
        <v>0.5</v>
      </c>
      <c r="M25" s="1">
        <v>0</v>
      </c>
      <c r="O25" s="22">
        <v>0.36</v>
      </c>
    </row>
    <row r="26" spans="1:15" ht="15">
      <c r="A26" s="33">
        <f t="shared" si="1"/>
        <v>1921</v>
      </c>
      <c r="B26" s="32">
        <v>0.73</v>
      </c>
      <c r="C26" s="32">
        <f>'DetailsTS14.1UK'!C27/100</f>
        <v>0.6</v>
      </c>
      <c r="D26" s="32">
        <v>0.4</v>
      </c>
      <c r="E26" s="32">
        <f t="shared" si="0"/>
        <v>0.5</v>
      </c>
      <c r="G26" s="1">
        <v>0.73</v>
      </c>
      <c r="H26" s="1">
        <v>0.73</v>
      </c>
      <c r="J26" s="1">
        <f>'DetailsTS14.1UK'!B27/100</f>
        <v>0.6</v>
      </c>
      <c r="L26" s="1">
        <v>0.5</v>
      </c>
      <c r="M26" s="1">
        <v>0</v>
      </c>
      <c r="O26" s="22">
        <v>0.36</v>
      </c>
    </row>
    <row r="27" spans="1:15" ht="15">
      <c r="A27" s="33">
        <f t="shared" si="1"/>
        <v>1922</v>
      </c>
      <c r="B27" s="32">
        <v>0.58</v>
      </c>
      <c r="C27" s="32">
        <f>'DetailsTS14.1UK'!C28/100</f>
        <v>0.55</v>
      </c>
      <c r="D27" s="32">
        <v>0.4</v>
      </c>
      <c r="E27" s="32">
        <f t="shared" si="0"/>
        <v>0.5</v>
      </c>
      <c r="G27" s="1">
        <v>0.58</v>
      </c>
      <c r="H27" s="1">
        <v>0.58</v>
      </c>
      <c r="J27" s="1">
        <f>'DetailsTS14.1UK'!B28/100</f>
        <v>0.55</v>
      </c>
      <c r="L27" s="1">
        <v>0.5</v>
      </c>
      <c r="M27" s="1">
        <v>0</v>
      </c>
      <c r="O27" s="22">
        <v>0.36</v>
      </c>
    </row>
    <row r="28" spans="1:15" ht="15">
      <c r="A28" s="33">
        <f t="shared" si="1"/>
        <v>1923</v>
      </c>
      <c r="B28" s="32">
        <v>0.435</v>
      </c>
      <c r="C28" s="32">
        <f>'DetailsTS14.1UK'!C29/100</f>
        <v>0.525</v>
      </c>
      <c r="D28" s="32">
        <v>0.4</v>
      </c>
      <c r="E28" s="32">
        <f t="shared" si="0"/>
        <v>0.6</v>
      </c>
      <c r="G28" s="1">
        <v>0.435</v>
      </c>
      <c r="H28" s="1">
        <v>0.435</v>
      </c>
      <c r="J28" s="1">
        <f>'DetailsTS14.1UK'!B29/100</f>
        <v>0.525</v>
      </c>
      <c r="L28" s="1">
        <v>0.6</v>
      </c>
      <c r="M28" s="1">
        <v>0</v>
      </c>
      <c r="O28" s="22">
        <v>0.36</v>
      </c>
    </row>
    <row r="29" spans="1:15" ht="15">
      <c r="A29" s="33">
        <f t="shared" si="1"/>
        <v>1924</v>
      </c>
      <c r="B29" s="32">
        <v>0.46</v>
      </c>
      <c r="C29" s="32">
        <f>'DetailsTS14.1UK'!C30/100</f>
        <v>0.525</v>
      </c>
      <c r="D29" s="32">
        <v>0.4</v>
      </c>
      <c r="E29" s="32">
        <f t="shared" si="0"/>
        <v>0.72</v>
      </c>
      <c r="G29" s="1">
        <v>0.46</v>
      </c>
      <c r="H29" s="1">
        <v>0.46</v>
      </c>
      <c r="J29" s="1">
        <f>'DetailsTS14.1UK'!B30/100</f>
        <v>0.525</v>
      </c>
      <c r="L29" s="1">
        <v>0.72</v>
      </c>
      <c r="M29" s="1">
        <v>0</v>
      </c>
      <c r="O29" s="22">
        <v>0.36</v>
      </c>
    </row>
    <row r="30" spans="1:15" ht="15">
      <c r="A30" s="33">
        <f t="shared" si="1"/>
        <v>1925</v>
      </c>
      <c r="B30" s="32">
        <v>0.25</v>
      </c>
      <c r="C30" s="32">
        <f>'DetailsTS14.1UK'!C31/100</f>
        <v>0.5</v>
      </c>
      <c r="D30" s="32">
        <v>0.4</v>
      </c>
      <c r="E30" s="32">
        <f t="shared" si="0"/>
        <v>0.6</v>
      </c>
      <c r="G30" s="1">
        <v>0.25</v>
      </c>
      <c r="H30" s="1">
        <v>0.25</v>
      </c>
      <c r="J30" s="1">
        <f>'DetailsTS14.1UK'!B31/100</f>
        <v>0.5</v>
      </c>
      <c r="L30" s="1">
        <v>0.6</v>
      </c>
      <c r="M30" s="1">
        <v>0</v>
      </c>
      <c r="O30" s="22">
        <v>0.36</v>
      </c>
    </row>
    <row r="31" spans="1:15" ht="15">
      <c r="A31" s="33">
        <f t="shared" si="1"/>
        <v>1926</v>
      </c>
      <c r="B31" s="32">
        <v>0.25</v>
      </c>
      <c r="C31" s="32">
        <f>'DetailsTS14.1UK'!C32/100</f>
        <v>0.5</v>
      </c>
      <c r="D31" s="32">
        <v>0.4</v>
      </c>
      <c r="E31" s="32">
        <f t="shared" si="0"/>
        <v>0.3</v>
      </c>
      <c r="G31" s="1">
        <v>0.25</v>
      </c>
      <c r="H31" s="1">
        <v>0.25</v>
      </c>
      <c r="J31" s="1">
        <f>'DetailsTS14.1UK'!B32/100</f>
        <v>0.5</v>
      </c>
      <c r="L31" s="1">
        <v>0.3</v>
      </c>
      <c r="M31" s="1">
        <v>0</v>
      </c>
      <c r="O31" s="22">
        <v>0.36</v>
      </c>
    </row>
    <row r="32" spans="1:15" ht="15">
      <c r="A32" s="33">
        <f t="shared" si="1"/>
        <v>1927</v>
      </c>
      <c r="B32" s="32">
        <v>0.25</v>
      </c>
      <c r="C32" s="32">
        <f>'DetailsTS14.1UK'!C33/100</f>
        <v>0.5</v>
      </c>
      <c r="D32" s="32">
        <v>0.4</v>
      </c>
      <c r="E32" s="32">
        <f t="shared" si="0"/>
        <v>0.3</v>
      </c>
      <c r="G32" s="1">
        <v>0.25</v>
      </c>
      <c r="H32" s="1">
        <v>0.25</v>
      </c>
      <c r="J32" s="1">
        <f>'DetailsTS14.1UK'!B33/100</f>
        <v>0.5</v>
      </c>
      <c r="L32" s="1">
        <v>0.3</v>
      </c>
      <c r="M32" s="1">
        <v>0</v>
      </c>
      <c r="O32" s="22">
        <v>0.36</v>
      </c>
    </row>
    <row r="33" spans="1:15" ht="15">
      <c r="A33" s="33">
        <f t="shared" si="1"/>
        <v>1928</v>
      </c>
      <c r="B33" s="32">
        <v>0.25</v>
      </c>
      <c r="C33" s="32">
        <f>'DetailsTS14.1UK'!C34/100</f>
        <v>0.5</v>
      </c>
      <c r="D33" s="32">
        <v>0.4</v>
      </c>
      <c r="E33" s="32">
        <f t="shared" si="0"/>
        <v>0.3333</v>
      </c>
      <c r="G33" s="1">
        <v>0.25</v>
      </c>
      <c r="H33" s="1">
        <v>0.25</v>
      </c>
      <c r="J33" s="1">
        <f>'DetailsTS14.1UK'!B34/100</f>
        <v>0.5</v>
      </c>
      <c r="L33" s="1">
        <v>0.3333</v>
      </c>
      <c r="M33" s="1">
        <v>0</v>
      </c>
      <c r="O33" s="22">
        <v>0.36</v>
      </c>
    </row>
    <row r="34" spans="1:15" ht="15">
      <c r="A34" s="33">
        <f t="shared" si="1"/>
        <v>1929</v>
      </c>
      <c r="B34" s="32">
        <v>0.24</v>
      </c>
      <c r="C34" s="32">
        <f>'DetailsTS14.1UK'!C35/100</f>
        <v>0.575</v>
      </c>
      <c r="D34" s="32">
        <v>0.4</v>
      </c>
      <c r="E34" s="32">
        <f t="shared" si="0"/>
        <v>0.3333</v>
      </c>
      <c r="G34" s="1">
        <v>0.24</v>
      </c>
      <c r="H34" s="1">
        <v>0.24</v>
      </c>
      <c r="J34" s="1">
        <f>'DetailsTS14.1UK'!B35/100</f>
        <v>0.575</v>
      </c>
      <c r="L34" s="1">
        <v>0.3333</v>
      </c>
      <c r="M34" s="1">
        <v>0</v>
      </c>
      <c r="O34" s="22">
        <v>0.36</v>
      </c>
    </row>
    <row r="35" spans="1:15" ht="15">
      <c r="A35" s="33">
        <f t="shared" si="1"/>
        <v>1930</v>
      </c>
      <c r="B35" s="32">
        <v>0.25</v>
      </c>
      <c r="C35" s="32">
        <f>'DetailsTS14.1UK'!C36/100</f>
        <v>0.6375</v>
      </c>
      <c r="D35" s="32">
        <v>0.4</v>
      </c>
      <c r="E35" s="32">
        <f t="shared" si="0"/>
        <v>0.3333</v>
      </c>
      <c r="G35" s="1">
        <v>0.25</v>
      </c>
      <c r="H35" s="1">
        <v>0.25</v>
      </c>
      <c r="J35" s="1">
        <f>'DetailsTS14.1UK'!B36/100</f>
        <v>0.6375</v>
      </c>
      <c r="L35" s="1">
        <v>0.3333</v>
      </c>
      <c r="M35" s="1">
        <v>0</v>
      </c>
      <c r="O35" s="22">
        <v>0.36</v>
      </c>
    </row>
    <row r="36" spans="1:15" ht="15">
      <c r="A36" s="33">
        <f t="shared" si="1"/>
        <v>1931</v>
      </c>
      <c r="B36" s="32">
        <v>0.25</v>
      </c>
      <c r="C36" s="32">
        <f>'DetailsTS14.1UK'!C37/100</f>
        <v>0.6625</v>
      </c>
      <c r="D36" s="32">
        <v>0.4</v>
      </c>
      <c r="E36" s="32">
        <f t="shared" si="0"/>
        <v>0.3333</v>
      </c>
      <c r="G36" s="1">
        <v>0.25</v>
      </c>
      <c r="H36" s="1">
        <v>0.25</v>
      </c>
      <c r="J36" s="1">
        <f>'DetailsTS14.1UK'!B37/100</f>
        <v>0.6625</v>
      </c>
      <c r="L36" s="1">
        <v>0.3333</v>
      </c>
      <c r="M36" s="1">
        <v>0</v>
      </c>
      <c r="O36" s="22">
        <v>0.36</v>
      </c>
    </row>
    <row r="37" spans="1:15" ht="15">
      <c r="A37" s="33">
        <f t="shared" si="1"/>
        <v>1932</v>
      </c>
      <c r="B37" s="32">
        <v>0.63</v>
      </c>
      <c r="C37" s="32">
        <f>'DetailsTS14.1UK'!C38/100</f>
        <v>0.6625</v>
      </c>
      <c r="D37" s="32">
        <v>0.4</v>
      </c>
      <c r="E37" s="32">
        <f t="shared" si="0"/>
        <v>0.3667</v>
      </c>
      <c r="F37" s="6"/>
      <c r="G37" s="1">
        <v>0.63</v>
      </c>
      <c r="H37" s="1">
        <v>0.63</v>
      </c>
      <c r="J37" s="1">
        <f>'DetailsTS14.1UK'!B38/100</f>
        <v>0.6625</v>
      </c>
      <c r="L37" s="1">
        <v>0.3667</v>
      </c>
      <c r="M37" s="1">
        <v>0</v>
      </c>
      <c r="O37" s="22">
        <v>0.36</v>
      </c>
    </row>
    <row r="38" spans="1:15" ht="15">
      <c r="A38" s="33">
        <f t="shared" si="1"/>
        <v>1933</v>
      </c>
      <c r="B38" s="32">
        <v>0.63</v>
      </c>
      <c r="C38" s="32">
        <f>'DetailsTS14.1UK'!C39/100</f>
        <v>0.6625</v>
      </c>
      <c r="D38" s="32">
        <v>0.4</v>
      </c>
      <c r="E38" s="32">
        <f t="shared" si="0"/>
        <v>0.3667</v>
      </c>
      <c r="G38" s="1">
        <v>0.63</v>
      </c>
      <c r="H38" s="1">
        <v>0.63</v>
      </c>
      <c r="J38" s="1">
        <f>'DetailsTS14.1UK'!B39/100</f>
        <v>0.6625</v>
      </c>
      <c r="L38" s="1">
        <v>0.3667</v>
      </c>
      <c r="M38" s="1">
        <v>0</v>
      </c>
      <c r="O38" s="22">
        <v>0.36</v>
      </c>
    </row>
    <row r="39" spans="1:15" ht="15">
      <c r="A39" s="33">
        <f t="shared" si="1"/>
        <v>1934</v>
      </c>
      <c r="B39" s="32">
        <v>0.63</v>
      </c>
      <c r="C39" s="32">
        <f>'DetailsTS14.1UK'!C40/100</f>
        <v>0.6375</v>
      </c>
      <c r="D39" s="32">
        <v>0.5</v>
      </c>
      <c r="E39" s="32">
        <f t="shared" si="0"/>
        <v>0.3</v>
      </c>
      <c r="G39" s="1">
        <v>0.63</v>
      </c>
      <c r="H39" s="1">
        <v>0.63</v>
      </c>
      <c r="J39" s="1">
        <f>'DetailsTS14.1UK'!B40/100</f>
        <v>0.6375</v>
      </c>
      <c r="L39" s="1">
        <f>0.24*1.25</f>
        <v>0.3</v>
      </c>
      <c r="M39" s="1">
        <v>0</v>
      </c>
      <c r="O39" s="22">
        <v>0.36</v>
      </c>
    </row>
    <row r="40" spans="1:15" ht="15">
      <c r="A40" s="33">
        <f t="shared" si="1"/>
        <v>1935</v>
      </c>
      <c r="B40" s="32">
        <v>0.63</v>
      </c>
      <c r="C40" s="32">
        <f>'DetailsTS14.1UK'!C41/100</f>
        <v>0.6375</v>
      </c>
      <c r="D40" s="32">
        <v>0.5</v>
      </c>
      <c r="E40" s="32">
        <f t="shared" si="0"/>
        <v>0.36</v>
      </c>
      <c r="G40" s="1">
        <v>0.63</v>
      </c>
      <c r="H40" s="1">
        <v>0.63</v>
      </c>
      <c r="J40" s="1">
        <f>'DetailsTS14.1UK'!B41/100</f>
        <v>0.6375</v>
      </c>
      <c r="L40" s="1">
        <f>0.24*1.5</f>
        <v>0.36</v>
      </c>
      <c r="M40" s="1">
        <v>0</v>
      </c>
      <c r="O40" s="22">
        <v>0.36</v>
      </c>
    </row>
    <row r="41" spans="1:15" ht="15">
      <c r="A41" s="33">
        <f t="shared" si="1"/>
        <v>1936</v>
      </c>
      <c r="B41" s="32">
        <v>0.79</v>
      </c>
      <c r="C41" s="32">
        <f>'DetailsTS14.1UK'!C42/100</f>
        <v>0.65</v>
      </c>
      <c r="D41" s="32">
        <v>0.5</v>
      </c>
      <c r="E41" s="32">
        <f t="shared" si="0"/>
        <v>0.48</v>
      </c>
      <c r="G41" s="1">
        <v>0.79</v>
      </c>
      <c r="H41" s="1">
        <v>0.79</v>
      </c>
      <c r="J41" s="1">
        <f>'DetailsTS14.1UK'!B42/100</f>
        <v>0.65</v>
      </c>
      <c r="L41" s="1">
        <f>0.4*1.2</f>
        <v>0.48</v>
      </c>
      <c r="M41" s="1">
        <v>0</v>
      </c>
      <c r="O41" s="22">
        <v>0.6579</v>
      </c>
    </row>
    <row r="42" spans="1:15" ht="15">
      <c r="A42" s="33">
        <f t="shared" si="1"/>
        <v>1937</v>
      </c>
      <c r="B42" s="32">
        <v>0.79</v>
      </c>
      <c r="C42" s="32">
        <f>'DetailsTS14.1UK'!C43/100</f>
        <v>0.6625</v>
      </c>
      <c r="D42" s="32">
        <v>0.5</v>
      </c>
      <c r="E42" s="32">
        <f t="shared" si="0"/>
        <v>0.5184</v>
      </c>
      <c r="G42" s="1">
        <v>0.79</v>
      </c>
      <c r="H42" s="1">
        <v>0.79</v>
      </c>
      <c r="J42" s="1">
        <f>'DetailsTS14.1UK'!B43/100</f>
        <v>0.6625</v>
      </c>
      <c r="L42" s="1">
        <f>0.4*1.2*1.08</f>
        <v>0.5184</v>
      </c>
      <c r="M42" s="1">
        <v>0</v>
      </c>
      <c r="O42" s="22">
        <v>0.55</v>
      </c>
    </row>
    <row r="43" spans="1:15" ht="15">
      <c r="A43" s="33">
        <f t="shared" si="1"/>
        <v>1938</v>
      </c>
      <c r="B43" s="32">
        <v>0.79</v>
      </c>
      <c r="C43" s="32">
        <f>'DetailsTS14.1UK'!C44/100</f>
        <v>0.75</v>
      </c>
      <c r="D43" s="32">
        <v>0.5</v>
      </c>
      <c r="E43" s="32">
        <f t="shared" si="0"/>
        <v>0.53332</v>
      </c>
      <c r="G43" s="1">
        <v>0.79</v>
      </c>
      <c r="H43" s="1">
        <v>0.79</v>
      </c>
      <c r="J43" s="1">
        <f>'DetailsTS14.1UK'!B44/100</f>
        <v>0.75</v>
      </c>
      <c r="L43" s="1">
        <f>0.4*1.3333</f>
        <v>0.53332</v>
      </c>
      <c r="M43" s="1">
        <v>0</v>
      </c>
      <c r="O43" s="22">
        <v>0.55</v>
      </c>
    </row>
    <row r="44" spans="1:15" ht="15">
      <c r="A44" s="33">
        <f t="shared" si="1"/>
        <v>1939</v>
      </c>
      <c r="B44" s="32">
        <v>0.79</v>
      </c>
      <c r="C44" s="32">
        <f>'DetailsTS14.1UK'!C45/100</f>
        <v>0.825</v>
      </c>
      <c r="D44" s="32">
        <v>0.6</v>
      </c>
      <c r="E44" s="32">
        <f t="shared" si="0"/>
        <v>0.53332</v>
      </c>
      <c r="G44" s="1">
        <v>0.79</v>
      </c>
      <c r="H44" s="1">
        <v>0.79</v>
      </c>
      <c r="J44" s="1">
        <f>'DetailsTS14.1UK'!B45/100</f>
        <v>0.825</v>
      </c>
      <c r="L44" s="1">
        <f>0.4*1.3333</f>
        <v>0.53332</v>
      </c>
      <c r="M44" s="1">
        <v>0</v>
      </c>
      <c r="O44" s="22">
        <v>0.65</v>
      </c>
    </row>
    <row r="45" spans="1:15" ht="15">
      <c r="A45" s="33">
        <f t="shared" si="1"/>
        <v>1940</v>
      </c>
      <c r="B45" s="32">
        <v>0.811</v>
      </c>
      <c r="C45" s="32">
        <f>'DetailsTS14.1UK'!C46/100</f>
        <v>0.9</v>
      </c>
      <c r="D45" s="32">
        <v>0.6</v>
      </c>
      <c r="E45" s="32">
        <f t="shared" si="0"/>
        <v>0.53332</v>
      </c>
      <c r="G45" s="1">
        <v>0.811</v>
      </c>
      <c r="H45" s="1">
        <v>0.811</v>
      </c>
      <c r="J45" s="1">
        <f>'DetailsTS14.1UK'!B46/100</f>
        <v>0.9</v>
      </c>
      <c r="L45" s="1">
        <f>0.4*1.3333</f>
        <v>0.53332</v>
      </c>
      <c r="M45" s="1">
        <v>0</v>
      </c>
      <c r="O45" s="22">
        <v>0.65</v>
      </c>
    </row>
    <row r="46" spans="1:15" ht="15">
      <c r="A46" s="33">
        <f t="shared" si="1"/>
        <v>1941</v>
      </c>
      <c r="B46" s="32">
        <v>0.81</v>
      </c>
      <c r="C46" s="32">
        <f>'DetailsTS14.1UK'!C47/100</f>
        <v>0.975</v>
      </c>
      <c r="D46" s="32">
        <v>0.6</v>
      </c>
      <c r="E46" s="32">
        <f t="shared" si="0"/>
        <v>0.6000000000000001</v>
      </c>
      <c r="G46" s="1">
        <v>0.81</v>
      </c>
      <c r="H46" s="1">
        <v>0.81</v>
      </c>
      <c r="J46" s="1">
        <f>'DetailsTS14.1UK'!B47/100</f>
        <v>0.975</v>
      </c>
      <c r="L46" s="1">
        <f>0.4*1.5</f>
        <v>0.6000000000000001</v>
      </c>
      <c r="M46" s="1">
        <v>0</v>
      </c>
      <c r="O46" s="22">
        <v>0.72</v>
      </c>
    </row>
    <row r="47" spans="1:15" ht="15">
      <c r="A47" s="33">
        <f t="shared" si="1"/>
        <v>1942</v>
      </c>
      <c r="B47" s="32">
        <v>0.88</v>
      </c>
      <c r="C47" s="32">
        <f>'DetailsTS14.1UK'!C48/100</f>
        <v>0.975</v>
      </c>
      <c r="D47" s="32">
        <v>0.6</v>
      </c>
      <c r="E47" s="32">
        <f t="shared" si="0"/>
        <v>0.7</v>
      </c>
      <c r="G47" s="1">
        <v>0.88</v>
      </c>
      <c r="H47" s="1">
        <v>0.88</v>
      </c>
      <c r="J47" s="1">
        <f>'DetailsTS14.1UK'!B48/100</f>
        <v>0.975</v>
      </c>
      <c r="L47" s="1">
        <v>0.7</v>
      </c>
      <c r="M47" s="1">
        <v>0</v>
      </c>
      <c r="O47" s="22">
        <v>0.72</v>
      </c>
    </row>
    <row r="48" spans="1:15" ht="15">
      <c r="A48" s="33">
        <f t="shared" si="1"/>
        <v>1943</v>
      </c>
      <c r="B48" s="32">
        <v>0.88</v>
      </c>
      <c r="C48" s="32">
        <f>'DetailsTS14.1UK'!C49/100</f>
        <v>0.975</v>
      </c>
      <c r="D48" s="32">
        <v>0.6</v>
      </c>
      <c r="E48" s="32">
        <f t="shared" si="0"/>
        <v>0.7</v>
      </c>
      <c r="G48" s="1">
        <v>0.88</v>
      </c>
      <c r="H48" s="1">
        <v>0.88</v>
      </c>
      <c r="J48" s="1">
        <f>'DetailsTS14.1UK'!B49/100</f>
        <v>0.975</v>
      </c>
      <c r="L48" s="1">
        <v>0.7</v>
      </c>
      <c r="M48" s="1">
        <v>0</v>
      </c>
      <c r="O48" s="22">
        <v>0.74</v>
      </c>
    </row>
    <row r="49" spans="1:15" ht="15">
      <c r="A49" s="33">
        <f t="shared" si="1"/>
        <v>1944</v>
      </c>
      <c r="B49" s="32">
        <v>0.94</v>
      </c>
      <c r="C49" s="32">
        <f>'DetailsTS14.1UK'!C50/100</f>
        <v>0.975</v>
      </c>
      <c r="D49" s="32">
        <v>0.6</v>
      </c>
      <c r="E49" s="32">
        <f t="shared" si="0"/>
        <v>0.7</v>
      </c>
      <c r="G49" s="1">
        <v>0.94</v>
      </c>
      <c r="H49" s="1">
        <v>0.9</v>
      </c>
      <c r="J49" s="1">
        <f>'DetailsTS14.1UK'!B50/100</f>
        <v>0.975</v>
      </c>
      <c r="L49" s="1">
        <v>0.7</v>
      </c>
      <c r="M49" s="1">
        <v>0</v>
      </c>
      <c r="O49" s="22">
        <v>0.74</v>
      </c>
    </row>
    <row r="50" spans="1:15" ht="15">
      <c r="A50" s="33">
        <f t="shared" si="1"/>
        <v>1945</v>
      </c>
      <c r="B50" s="32">
        <v>0.94</v>
      </c>
      <c r="C50" s="32">
        <f>'DetailsTS14.1UK'!C51/100</f>
        <v>0.975</v>
      </c>
      <c r="D50" s="32">
        <v>0.6</v>
      </c>
      <c r="E50" s="32">
        <f t="shared" si="0"/>
        <v>0.6</v>
      </c>
      <c r="G50" s="1">
        <v>0.94</v>
      </c>
      <c r="H50" s="1">
        <v>0.9</v>
      </c>
      <c r="J50" s="1">
        <f>'DetailsTS14.1UK'!B51/100</f>
        <v>0.975</v>
      </c>
      <c r="L50" s="1">
        <v>0.6</v>
      </c>
      <c r="M50" s="1">
        <v>0</v>
      </c>
      <c r="O50" s="22">
        <v>0.67</v>
      </c>
    </row>
    <row r="51" spans="1:15" ht="15">
      <c r="A51" s="33">
        <f t="shared" si="1"/>
        <v>1946</v>
      </c>
      <c r="B51" s="32">
        <v>0.8645</v>
      </c>
      <c r="C51" s="32">
        <f>'DetailsTS14.1UK'!C52/100</f>
        <v>0.975</v>
      </c>
      <c r="D51" s="32">
        <v>0.9</v>
      </c>
      <c r="E51" s="32">
        <f t="shared" si="0"/>
        <v>0.6</v>
      </c>
      <c r="G51" s="1">
        <v>0.8645</v>
      </c>
      <c r="H51" s="1">
        <v>0.855</v>
      </c>
      <c r="J51" s="1">
        <f>'DetailsTS14.1UK'!B52/100</f>
        <v>0.975</v>
      </c>
      <c r="L51" s="1">
        <v>0.6</v>
      </c>
      <c r="M51" s="1">
        <v>0</v>
      </c>
      <c r="O51" s="22">
        <v>0.67</v>
      </c>
    </row>
    <row r="52" spans="1:15" ht="15">
      <c r="A52" s="33">
        <f t="shared" si="1"/>
        <v>1947</v>
      </c>
      <c r="B52" s="32">
        <v>0.8645</v>
      </c>
      <c r="C52" s="32">
        <f>'DetailsTS14.1UK'!C53/100</f>
        <v>0.975</v>
      </c>
      <c r="D52" s="32">
        <v>0.9</v>
      </c>
      <c r="E52" s="32">
        <f t="shared" si="0"/>
        <v>0.72</v>
      </c>
      <c r="G52" s="1">
        <v>0.8645</v>
      </c>
      <c r="H52" s="1">
        <v>0.855</v>
      </c>
      <c r="J52" s="1">
        <f>'DetailsTS14.1UK'!B53/100</f>
        <v>0.975</v>
      </c>
      <c r="L52" s="1">
        <f>1.2*60%</f>
        <v>0.72</v>
      </c>
      <c r="M52" s="1">
        <v>0</v>
      </c>
      <c r="O52" s="22">
        <v>0.75</v>
      </c>
    </row>
    <row r="53" spans="1:15" ht="15">
      <c r="A53" s="33">
        <f t="shared" si="1"/>
        <v>1948</v>
      </c>
      <c r="B53" s="32">
        <v>0.8213</v>
      </c>
      <c r="C53" s="32">
        <f>'DetailsTS14.1UK'!C54/100</f>
        <v>0.975</v>
      </c>
      <c r="D53" s="32">
        <v>0.9</v>
      </c>
      <c r="E53" s="32">
        <f t="shared" si="0"/>
        <v>0.6</v>
      </c>
      <c r="G53" s="1">
        <v>0.8213</v>
      </c>
      <c r="H53" s="1">
        <v>0.77</v>
      </c>
      <c r="J53" s="1">
        <f>'DetailsTS14.1UK'!B54/100</f>
        <v>0.975</v>
      </c>
      <c r="L53" s="1">
        <v>0.6</v>
      </c>
      <c r="M53" s="1">
        <v>0</v>
      </c>
      <c r="O53" s="22">
        <v>0.85</v>
      </c>
    </row>
    <row r="54" spans="1:15" ht="15">
      <c r="A54" s="33">
        <f t="shared" si="1"/>
        <v>1949</v>
      </c>
      <c r="B54" s="32">
        <v>0.8213</v>
      </c>
      <c r="C54" s="32">
        <f>'DetailsTS14.1UK'!C55/100</f>
        <v>0.975</v>
      </c>
      <c r="D54" s="32">
        <v>0.75</v>
      </c>
      <c r="E54" s="32">
        <f t="shared" si="0"/>
        <v>0.6</v>
      </c>
      <c r="G54" s="1">
        <v>0.8213</v>
      </c>
      <c r="H54" s="1">
        <v>0.77</v>
      </c>
      <c r="J54" s="1">
        <f>'DetailsTS14.1UK'!B55/100</f>
        <v>0.975</v>
      </c>
      <c r="L54" s="1">
        <v>0.6</v>
      </c>
      <c r="M54" s="1">
        <v>0</v>
      </c>
      <c r="O54" s="22">
        <v>0.85</v>
      </c>
    </row>
    <row r="55" spans="1:15" ht="15">
      <c r="A55" s="33">
        <f t="shared" si="1"/>
        <v>1950</v>
      </c>
      <c r="B55" s="32">
        <v>0.8436</v>
      </c>
      <c r="C55" s="32">
        <f>'DetailsTS14.1UK'!C56/100</f>
        <v>0.975</v>
      </c>
      <c r="D55" s="32">
        <v>0.75</v>
      </c>
      <c r="E55" s="32">
        <f t="shared" si="0"/>
        <v>0.6</v>
      </c>
      <c r="G55" s="1">
        <v>0.8436</v>
      </c>
      <c r="H55" s="1">
        <v>0.87</v>
      </c>
      <c r="J55" s="1">
        <f>'DetailsTS14.1UK'!B56/100</f>
        <v>0.975</v>
      </c>
      <c r="L55" s="1">
        <v>0.6</v>
      </c>
      <c r="M55" s="1">
        <v>0</v>
      </c>
      <c r="O55" s="22">
        <v>0.55</v>
      </c>
    </row>
    <row r="56" spans="1:15" ht="15">
      <c r="A56" s="33">
        <f t="shared" si="1"/>
        <v>1951</v>
      </c>
      <c r="B56" s="32">
        <v>0.91</v>
      </c>
      <c r="C56" s="32">
        <f>'DetailsTS14.1UK'!C57/100</f>
        <v>0.975</v>
      </c>
      <c r="D56" s="32">
        <v>0.75</v>
      </c>
      <c r="E56" s="32">
        <f t="shared" si="0"/>
        <v>0.6</v>
      </c>
      <c r="G56" s="1">
        <v>0.91</v>
      </c>
      <c r="H56" s="1">
        <v>0.872</v>
      </c>
      <c r="J56" s="1">
        <f>'DetailsTS14.1UK'!B57/100</f>
        <v>0.975</v>
      </c>
      <c r="L56" s="1">
        <v>0.6</v>
      </c>
      <c r="M56" s="1">
        <v>0</v>
      </c>
      <c r="O56" s="23">
        <v>0.55</v>
      </c>
    </row>
    <row r="57" spans="1:15" ht="15">
      <c r="A57" s="33">
        <f t="shared" si="1"/>
        <v>1952</v>
      </c>
      <c r="B57" s="32">
        <v>0.92</v>
      </c>
      <c r="C57" s="32">
        <f>'DetailsTS14.1UK'!C58/100</f>
        <v>0.975</v>
      </c>
      <c r="D57" s="32">
        <v>0.75</v>
      </c>
      <c r="E57" s="32">
        <f t="shared" si="0"/>
        <v>0.6</v>
      </c>
      <c r="G57" s="1">
        <v>0.92</v>
      </c>
      <c r="H57" s="1">
        <v>0.88</v>
      </c>
      <c r="J57" s="1">
        <f>'DetailsTS14.1UK'!B58/100</f>
        <v>0.975</v>
      </c>
      <c r="L57" s="1">
        <v>0.6</v>
      </c>
      <c r="M57" s="1">
        <v>0</v>
      </c>
      <c r="O57" s="23">
        <v>0.55</v>
      </c>
    </row>
    <row r="58" spans="1:15" ht="15">
      <c r="A58" s="33">
        <f t="shared" si="1"/>
        <v>1953</v>
      </c>
      <c r="B58" s="32">
        <v>0.92</v>
      </c>
      <c r="C58" s="32">
        <f>'DetailsTS14.1UK'!C59/100</f>
        <v>0.95</v>
      </c>
      <c r="D58" s="32">
        <v>0.66</v>
      </c>
      <c r="E58" s="32">
        <f t="shared" si="0"/>
        <v>0.6</v>
      </c>
      <c r="G58" s="1">
        <v>0.92</v>
      </c>
      <c r="H58" s="1">
        <v>0.88</v>
      </c>
      <c r="J58" s="1">
        <f>'DetailsTS14.1UK'!B59/100</f>
        <v>0.95</v>
      </c>
      <c r="L58" s="1">
        <v>0.6</v>
      </c>
      <c r="M58" s="1">
        <v>0</v>
      </c>
      <c r="O58" s="23">
        <v>0.65</v>
      </c>
    </row>
    <row r="59" spans="1:15" ht="15">
      <c r="A59" s="33">
        <f t="shared" si="1"/>
        <v>1954</v>
      </c>
      <c r="B59" s="32">
        <v>0.91</v>
      </c>
      <c r="C59" s="32">
        <f>'DetailsTS14.1UK'!C60/100</f>
        <v>0.95</v>
      </c>
      <c r="D59" s="32">
        <v>0.6</v>
      </c>
      <c r="E59" s="32">
        <f t="shared" si="0"/>
        <v>0.6</v>
      </c>
      <c r="G59" s="1">
        <v>0.91</v>
      </c>
      <c r="H59" s="1">
        <v>0.87</v>
      </c>
      <c r="J59" s="1">
        <f>'DetailsTS14.1UK'!B60/100</f>
        <v>0.95</v>
      </c>
      <c r="L59" s="1">
        <v>0.6</v>
      </c>
      <c r="M59" s="1">
        <v>0</v>
      </c>
      <c r="O59" s="23">
        <v>0.65</v>
      </c>
    </row>
    <row r="60" spans="1:15" ht="15">
      <c r="A60" s="33">
        <f t="shared" si="1"/>
        <v>1955</v>
      </c>
      <c r="B60" s="32">
        <v>0.91</v>
      </c>
      <c r="C60" s="32">
        <f>'DetailsTS14.1UK'!C61/100</f>
        <v>0.925</v>
      </c>
      <c r="D60" s="32">
        <v>0.53</v>
      </c>
      <c r="E60" s="32">
        <f t="shared" si="0"/>
        <v>0.66</v>
      </c>
      <c r="G60" s="1">
        <v>0.91</v>
      </c>
      <c r="H60" s="1">
        <v>0.87</v>
      </c>
      <c r="J60" s="1">
        <f>'DetailsTS14.1UK'!B61/100</f>
        <v>0.925</v>
      </c>
      <c r="L60" s="1">
        <f aca="true" t="shared" si="2" ref="L60:L65">1.1*60%</f>
        <v>0.66</v>
      </c>
      <c r="M60" s="1">
        <v>0</v>
      </c>
      <c r="O60" s="23">
        <v>0.65</v>
      </c>
    </row>
    <row r="61" spans="1:15" ht="15">
      <c r="A61" s="33">
        <f t="shared" si="1"/>
        <v>1956</v>
      </c>
      <c r="B61" s="32">
        <v>0.91</v>
      </c>
      <c r="C61" s="32">
        <f>'DetailsTS14.1UK'!C62/100</f>
        <v>0.925</v>
      </c>
      <c r="D61" s="32">
        <v>0.53</v>
      </c>
      <c r="E61" s="32">
        <f t="shared" si="0"/>
        <v>0.66</v>
      </c>
      <c r="G61" s="1">
        <v>0.91</v>
      </c>
      <c r="H61" s="1">
        <v>0.87</v>
      </c>
      <c r="J61" s="1">
        <f>'DetailsTS14.1UK'!B62/100</f>
        <v>0.925</v>
      </c>
      <c r="L61" s="1">
        <f t="shared" si="2"/>
        <v>0.66</v>
      </c>
      <c r="M61" s="1">
        <v>0</v>
      </c>
      <c r="O61" s="23">
        <v>0.65</v>
      </c>
    </row>
    <row r="62" spans="1:15" ht="15">
      <c r="A62" s="33">
        <f t="shared" si="1"/>
        <v>1957</v>
      </c>
      <c r="B62" s="32">
        <v>0.91</v>
      </c>
      <c r="C62" s="32">
        <f>'DetailsTS14.1UK'!C63/100</f>
        <v>0.925</v>
      </c>
      <c r="D62" s="32">
        <v>0.53</v>
      </c>
      <c r="E62" s="32">
        <f t="shared" si="0"/>
        <v>0.66</v>
      </c>
      <c r="G62" s="1">
        <v>0.91</v>
      </c>
      <c r="H62" s="1">
        <v>0.87</v>
      </c>
      <c r="J62" s="1">
        <f>'DetailsTS14.1UK'!B63/100</f>
        <v>0.925</v>
      </c>
      <c r="L62" s="1">
        <f t="shared" si="2"/>
        <v>0.66</v>
      </c>
      <c r="M62" s="1">
        <v>0</v>
      </c>
      <c r="O62" s="23">
        <v>0.7</v>
      </c>
    </row>
    <row r="63" spans="1:15" ht="15">
      <c r="A63" s="33">
        <f t="shared" si="1"/>
        <v>1958</v>
      </c>
      <c r="B63" s="32">
        <v>0.91</v>
      </c>
      <c r="C63" s="32">
        <f>'DetailsTS14.1UK'!C64/100</f>
        <v>0.925</v>
      </c>
      <c r="D63" s="32">
        <v>0.53</v>
      </c>
      <c r="E63" s="32">
        <f t="shared" si="0"/>
        <v>0.66</v>
      </c>
      <c r="G63" s="1">
        <v>0.91</v>
      </c>
      <c r="H63" s="1">
        <v>0.87</v>
      </c>
      <c r="J63" s="1">
        <f>'DetailsTS14.1UK'!B64/100</f>
        <v>0.925</v>
      </c>
      <c r="L63" s="1">
        <f t="shared" si="2"/>
        <v>0.66</v>
      </c>
      <c r="M63" s="1">
        <v>0</v>
      </c>
      <c r="O63" s="23">
        <v>0.7</v>
      </c>
    </row>
    <row r="64" spans="1:15" ht="15">
      <c r="A64" s="33">
        <f t="shared" si="1"/>
        <v>1959</v>
      </c>
      <c r="B64" s="32">
        <v>0.91</v>
      </c>
      <c r="C64" s="32">
        <f>'DetailsTS14.1UK'!C65/100</f>
        <v>0.8875</v>
      </c>
      <c r="D64" s="32">
        <v>0.53</v>
      </c>
      <c r="E64" s="32">
        <f t="shared" si="0"/>
        <v>0.66</v>
      </c>
      <c r="G64" s="1">
        <v>0.91</v>
      </c>
      <c r="H64" s="1">
        <v>0.87</v>
      </c>
      <c r="J64" s="1">
        <f>'DetailsTS14.1UK'!B65/100</f>
        <v>0.8875</v>
      </c>
      <c r="L64" s="1">
        <f t="shared" si="2"/>
        <v>0.66</v>
      </c>
      <c r="M64" s="1">
        <v>0</v>
      </c>
      <c r="O64" s="23">
        <v>0.7</v>
      </c>
    </row>
    <row r="65" spans="1:15" ht="15">
      <c r="A65" s="33">
        <f t="shared" si="1"/>
        <v>1960</v>
      </c>
      <c r="B65" s="32">
        <v>0.91</v>
      </c>
      <c r="C65" s="32">
        <f>'DetailsTS14.1UK'!C66/100</f>
        <v>0.8875</v>
      </c>
      <c r="D65" s="32">
        <v>0.53</v>
      </c>
      <c r="E65" s="32">
        <f t="shared" si="0"/>
        <v>0.66</v>
      </c>
      <c r="G65" s="1">
        <v>0.91</v>
      </c>
      <c r="H65" s="1">
        <v>0.87</v>
      </c>
      <c r="J65" s="1">
        <f>'DetailsTS14.1UK'!B66/100</f>
        <v>0.8875</v>
      </c>
      <c r="L65" s="1">
        <f t="shared" si="2"/>
        <v>0.66</v>
      </c>
      <c r="M65" s="1">
        <v>0</v>
      </c>
      <c r="O65" s="23">
        <v>0.7</v>
      </c>
    </row>
    <row r="66" spans="1:15" ht="15">
      <c r="A66" s="33">
        <f t="shared" si="1"/>
        <v>1961</v>
      </c>
      <c r="B66" s="32">
        <v>0.91</v>
      </c>
      <c r="C66" s="32">
        <f>'DetailsTS14.1UK'!C67/100</f>
        <v>0.8875</v>
      </c>
      <c r="D66" s="32">
        <v>0.53</v>
      </c>
      <c r="E66" s="32">
        <f t="shared" si="0"/>
        <v>0.63</v>
      </c>
      <c r="G66" s="1">
        <v>0.91</v>
      </c>
      <c r="H66" s="1">
        <v>0.87</v>
      </c>
      <c r="J66" s="1">
        <f>'DetailsTS14.1UK'!B67/100</f>
        <v>0.8875</v>
      </c>
      <c r="L66" s="1">
        <f>1.05*60%</f>
        <v>0.63</v>
      </c>
      <c r="M66" s="1">
        <v>0</v>
      </c>
      <c r="O66" s="23">
        <v>0.7</v>
      </c>
    </row>
    <row r="67" spans="1:15" ht="15">
      <c r="A67" s="33">
        <f t="shared" si="1"/>
        <v>1962</v>
      </c>
      <c r="B67" s="32">
        <v>0.91</v>
      </c>
      <c r="C67" s="32">
        <f>'DetailsTS14.1UK'!C68/100</f>
        <v>0.8875</v>
      </c>
      <c r="D67" s="32">
        <v>0.53</v>
      </c>
      <c r="E67" s="32">
        <f t="shared" si="0"/>
        <v>0.63</v>
      </c>
      <c r="G67" s="1">
        <v>0.91</v>
      </c>
      <c r="H67" s="1">
        <v>0.87</v>
      </c>
      <c r="J67" s="1">
        <f>'DetailsTS14.1UK'!B68/100</f>
        <v>0.8875</v>
      </c>
      <c r="L67" s="1">
        <f>1.05*60%</f>
        <v>0.63</v>
      </c>
      <c r="M67" s="1">
        <v>0</v>
      </c>
      <c r="O67" s="23">
        <v>0.75</v>
      </c>
    </row>
    <row r="68" spans="1:15" ht="15">
      <c r="A68" s="33">
        <f t="shared" si="1"/>
        <v>1963</v>
      </c>
      <c r="B68" s="32">
        <v>0.91</v>
      </c>
      <c r="C68" s="32">
        <f>'DetailsTS14.1UK'!C69/100</f>
        <v>0.8875</v>
      </c>
      <c r="D68" s="32">
        <v>0.53</v>
      </c>
      <c r="E68" s="32">
        <f t="shared" si="0"/>
        <v>0.64575</v>
      </c>
      <c r="G68" s="1">
        <v>0.91</v>
      </c>
      <c r="H68" s="1">
        <v>0.87</v>
      </c>
      <c r="J68" s="1">
        <f>'DetailsTS14.1UK'!B69/100</f>
        <v>0.8875</v>
      </c>
      <c r="L68" s="1">
        <f>1.05*61.5%</f>
        <v>0.64575</v>
      </c>
      <c r="M68" s="1">
        <v>0</v>
      </c>
      <c r="O68" s="23">
        <v>0.75</v>
      </c>
    </row>
    <row r="69" spans="1:15" ht="15">
      <c r="A69" s="33">
        <f t="shared" si="1"/>
        <v>1964</v>
      </c>
      <c r="B69" s="32">
        <v>0.77</v>
      </c>
      <c r="C69" s="32">
        <f>'DetailsTS14.1UK'!C70/100</f>
        <v>0.8875</v>
      </c>
      <c r="D69" s="32">
        <v>0.53</v>
      </c>
      <c r="E69" s="32">
        <f t="shared" si="0"/>
        <v>0.63</v>
      </c>
      <c r="G69" s="1">
        <v>0.77</v>
      </c>
      <c r="H69" s="1">
        <v>0.77</v>
      </c>
      <c r="J69" s="1">
        <f>'DetailsTS14.1UK'!B70/100</f>
        <v>0.8875</v>
      </c>
      <c r="L69" s="1">
        <f>1.05*60%</f>
        <v>0.63</v>
      </c>
      <c r="M69" s="1">
        <v>0</v>
      </c>
      <c r="O69" s="23">
        <v>0.75</v>
      </c>
    </row>
    <row r="70" spans="1:15" ht="15">
      <c r="A70" s="33">
        <f t="shared" si="1"/>
        <v>1965</v>
      </c>
      <c r="B70" s="32">
        <v>0.7</v>
      </c>
      <c r="C70" s="32">
        <f>'DetailsTS14.1UK'!C71/100</f>
        <v>0.9125</v>
      </c>
      <c r="D70" s="32">
        <v>0.53</v>
      </c>
      <c r="E70" s="32">
        <f aca="true" t="shared" si="3" ref="E70:E116">L70+M70</f>
        <v>0.63</v>
      </c>
      <c r="G70" s="1">
        <v>0.7</v>
      </c>
      <c r="H70" s="1">
        <v>0.7</v>
      </c>
      <c r="J70" s="1">
        <f>'DetailsTS14.1UK'!B71/100</f>
        <v>0.9125</v>
      </c>
      <c r="L70" s="1">
        <f>1.05*60%</f>
        <v>0.63</v>
      </c>
      <c r="M70" s="1">
        <v>0</v>
      </c>
      <c r="O70" s="23">
        <v>0.75</v>
      </c>
    </row>
    <row r="71" spans="1:15" ht="15">
      <c r="A71" s="33">
        <f aca="true" t="shared" si="4" ref="A71:A117">A70+1</f>
        <v>1966</v>
      </c>
      <c r="B71" s="32">
        <v>0.7</v>
      </c>
      <c r="C71" s="32">
        <f>'DetailsTS14.1UK'!C72/100</f>
        <v>0.9125</v>
      </c>
      <c r="D71" s="32">
        <v>0.53</v>
      </c>
      <c r="E71" s="32">
        <f t="shared" si="3"/>
        <v>0.65</v>
      </c>
      <c r="G71" s="1">
        <v>0.7</v>
      </c>
      <c r="H71" s="1">
        <v>0.7</v>
      </c>
      <c r="J71" s="1">
        <f>'DetailsTS14.1UK'!B72/100</f>
        <v>0.9125</v>
      </c>
      <c r="L71" s="1">
        <v>0.65</v>
      </c>
      <c r="M71" s="1">
        <v>0</v>
      </c>
      <c r="O71" s="23">
        <v>0.75</v>
      </c>
    </row>
    <row r="72" spans="1:15" ht="15">
      <c r="A72" s="33">
        <f t="shared" si="4"/>
        <v>1967</v>
      </c>
      <c r="B72" s="32">
        <v>0.7</v>
      </c>
      <c r="C72" s="32">
        <f>'DetailsTS14.1UK'!C73/100</f>
        <v>0.9125</v>
      </c>
      <c r="D72" s="32">
        <v>0.53</v>
      </c>
      <c r="E72" s="32">
        <f t="shared" si="3"/>
        <v>0.66</v>
      </c>
      <c r="G72" s="1">
        <v>0.7</v>
      </c>
      <c r="H72" s="1">
        <v>0.7</v>
      </c>
      <c r="J72" s="1">
        <f>'DetailsTS14.1UK'!B73/100</f>
        <v>0.9125</v>
      </c>
      <c r="L72" s="1">
        <f>1.1*60%</f>
        <v>0.66</v>
      </c>
      <c r="M72" s="1">
        <v>0</v>
      </c>
      <c r="O72" s="23">
        <v>0.75</v>
      </c>
    </row>
    <row r="73" spans="1:15" ht="15">
      <c r="A73" s="33">
        <f t="shared" si="4"/>
        <v>1968</v>
      </c>
      <c r="B73" s="32">
        <v>0.7525</v>
      </c>
      <c r="C73" s="32">
        <f>'DetailsTS14.1UK'!C74/100</f>
        <v>0.9125</v>
      </c>
      <c r="D73" s="32">
        <v>0.53</v>
      </c>
      <c r="E73" s="32">
        <f t="shared" si="3"/>
        <v>0.66</v>
      </c>
      <c r="G73" s="1">
        <v>0.7525</v>
      </c>
      <c r="H73" s="1">
        <v>0.7525</v>
      </c>
      <c r="J73" s="1">
        <f>'DetailsTS14.1UK'!B74/100</f>
        <v>0.9125</v>
      </c>
      <c r="L73" s="1">
        <f>1.1*60%</f>
        <v>0.66</v>
      </c>
      <c r="M73" s="1">
        <v>0</v>
      </c>
      <c r="O73" s="23">
        <v>0.75</v>
      </c>
    </row>
    <row r="74" spans="1:15" ht="15">
      <c r="A74" s="33">
        <f t="shared" si="4"/>
        <v>1969</v>
      </c>
      <c r="B74" s="32">
        <v>0.77</v>
      </c>
      <c r="C74" s="32">
        <f>'DetailsTS14.1UK'!C75/100</f>
        <v>0.9125</v>
      </c>
      <c r="D74" s="32">
        <v>0.53</v>
      </c>
      <c r="E74" s="32">
        <f t="shared" si="3"/>
        <v>0.6449999999999999</v>
      </c>
      <c r="G74" s="1">
        <v>0.77</v>
      </c>
      <c r="H74" s="1">
        <v>0.77</v>
      </c>
      <c r="J74" s="1">
        <f>'DetailsTS14.1UK'!B75/100</f>
        <v>0.9125</v>
      </c>
      <c r="L74" s="1">
        <f>1.075*60%</f>
        <v>0.6449999999999999</v>
      </c>
      <c r="M74" s="1">
        <v>0</v>
      </c>
      <c r="O74" s="23">
        <v>0.75</v>
      </c>
    </row>
    <row r="75" spans="1:15" ht="15">
      <c r="A75" s="33">
        <f t="shared" si="4"/>
        <v>1970</v>
      </c>
      <c r="B75" s="32">
        <v>0.7175</v>
      </c>
      <c r="C75" s="32">
        <f>'DetailsTS14.1UK'!C76/100</f>
        <v>0.9125</v>
      </c>
      <c r="D75" s="32">
        <v>0.53</v>
      </c>
      <c r="E75" s="32">
        <f t="shared" si="3"/>
        <v>0.618</v>
      </c>
      <c r="G75" s="1">
        <v>0.7175</v>
      </c>
      <c r="H75" s="1">
        <v>0.7175</v>
      </c>
      <c r="J75" s="1">
        <f>'DetailsTS14.1UK'!B76/100</f>
        <v>0.9125</v>
      </c>
      <c r="L75" s="1">
        <f>1.03*60%</f>
        <v>0.618</v>
      </c>
      <c r="M75" s="1">
        <v>0</v>
      </c>
      <c r="O75" s="23">
        <v>0.75</v>
      </c>
    </row>
    <row r="76" spans="1:15" ht="15">
      <c r="A76" s="33">
        <f t="shared" si="4"/>
        <v>1971</v>
      </c>
      <c r="B76" s="32">
        <v>0.7</v>
      </c>
      <c r="C76" s="32">
        <f>'DetailsTS14.1UK'!C77/100</f>
        <v>0.8875</v>
      </c>
      <c r="D76" s="32">
        <v>0.53</v>
      </c>
      <c r="E76" s="32">
        <f t="shared" si="3"/>
        <v>0.612</v>
      </c>
      <c r="G76" s="1">
        <v>0.6</v>
      </c>
      <c r="H76" s="1">
        <v>0.7</v>
      </c>
      <c r="J76" s="1">
        <f>'DetailsTS14.1UK'!B77/100</f>
        <v>0.829375</v>
      </c>
      <c r="L76" s="1">
        <f>1.02*60%</f>
        <v>0.612</v>
      </c>
      <c r="M76" s="1">
        <v>0</v>
      </c>
      <c r="O76" s="23">
        <v>0.75</v>
      </c>
    </row>
    <row r="77" spans="1:15" ht="15">
      <c r="A77" s="33">
        <f t="shared" si="4"/>
        <v>1972</v>
      </c>
      <c r="B77" s="32">
        <v>0.7</v>
      </c>
      <c r="C77" s="32">
        <f>'DetailsTS14.1UK'!C78/100</f>
        <v>0.8875</v>
      </c>
      <c r="D77" s="32">
        <v>0.53</v>
      </c>
      <c r="E77" s="32">
        <f t="shared" si="3"/>
        <v>0.6</v>
      </c>
      <c r="G77" s="1">
        <v>0.5</v>
      </c>
      <c r="H77" s="1">
        <v>0.7</v>
      </c>
      <c r="J77" s="1">
        <f>'DetailsTS14.1UK'!B78/100</f>
        <v>0.829375</v>
      </c>
      <c r="L77" s="1">
        <v>0.6</v>
      </c>
      <c r="M77" s="1">
        <v>0</v>
      </c>
      <c r="O77" s="23">
        <v>0.75</v>
      </c>
    </row>
    <row r="78" spans="1:15" ht="15">
      <c r="A78" s="33">
        <f t="shared" si="4"/>
        <v>1973</v>
      </c>
      <c r="B78" s="32">
        <v>0.7</v>
      </c>
      <c r="C78" s="32">
        <f>'DetailsTS14.1UK'!C79/100</f>
        <v>0.9</v>
      </c>
      <c r="D78" s="32">
        <v>0.53</v>
      </c>
      <c r="E78" s="32">
        <f t="shared" si="3"/>
        <v>0.6</v>
      </c>
      <c r="G78" s="1">
        <v>0.5</v>
      </c>
      <c r="H78" s="1">
        <v>0.7</v>
      </c>
      <c r="J78" s="1">
        <f>'DetailsTS14.1UK'!B79/100</f>
        <v>0.75</v>
      </c>
      <c r="L78" s="1">
        <v>0.6</v>
      </c>
      <c r="M78" s="1">
        <v>0</v>
      </c>
      <c r="O78" s="23">
        <v>0.75</v>
      </c>
    </row>
    <row r="79" spans="1:15" ht="15">
      <c r="A79" s="33">
        <f t="shared" si="4"/>
        <v>1974</v>
      </c>
      <c r="B79" s="32">
        <v>0.7</v>
      </c>
      <c r="C79" s="32">
        <f>'DetailsTS14.1UK'!C80/100</f>
        <v>0.98</v>
      </c>
      <c r="D79" s="32">
        <v>0.53</v>
      </c>
      <c r="E79" s="32">
        <f t="shared" si="3"/>
        <v>0.6</v>
      </c>
      <c r="G79" s="1">
        <v>0.5</v>
      </c>
      <c r="H79" s="1">
        <v>0.7</v>
      </c>
      <c r="J79" s="1">
        <f>'DetailsTS14.1UK'!B80/100</f>
        <v>0.83</v>
      </c>
      <c r="L79" s="1">
        <v>0.6</v>
      </c>
      <c r="M79" s="1">
        <v>0</v>
      </c>
      <c r="O79" s="23">
        <v>0.75</v>
      </c>
    </row>
    <row r="80" spans="1:15" ht="15">
      <c r="A80" s="33">
        <f t="shared" si="4"/>
        <v>1975</v>
      </c>
      <c r="B80" s="32">
        <v>0.7</v>
      </c>
      <c r="C80" s="32">
        <f>'DetailsTS14.1UK'!C81/100</f>
        <v>0.98</v>
      </c>
      <c r="D80" s="32">
        <v>0.56</v>
      </c>
      <c r="E80" s="32">
        <f t="shared" si="3"/>
        <v>0.6</v>
      </c>
      <c r="G80" s="1">
        <v>0.5</v>
      </c>
      <c r="H80" s="1">
        <v>0.7</v>
      </c>
      <c r="J80" s="1">
        <f>'DetailsTS14.1UK'!B81/100</f>
        <v>0.83</v>
      </c>
      <c r="L80" s="1">
        <v>0.6</v>
      </c>
      <c r="M80" s="1">
        <v>0</v>
      </c>
      <c r="O80" s="23">
        <v>0.75</v>
      </c>
    </row>
    <row r="81" spans="1:15" ht="15">
      <c r="A81" s="33">
        <f t="shared" si="4"/>
        <v>1976</v>
      </c>
      <c r="B81" s="32">
        <v>0.7</v>
      </c>
      <c r="C81" s="32">
        <f>'DetailsTS14.1UK'!C82/100</f>
        <v>0.98</v>
      </c>
      <c r="D81" s="32">
        <v>0.56</v>
      </c>
      <c r="E81" s="32">
        <f t="shared" si="3"/>
        <v>0.6</v>
      </c>
      <c r="G81" s="1">
        <v>0.5</v>
      </c>
      <c r="H81" s="1">
        <v>0.7</v>
      </c>
      <c r="J81" s="1">
        <f>'DetailsTS14.1UK'!B82/100</f>
        <v>0.83</v>
      </c>
      <c r="L81" s="1">
        <v>0.6</v>
      </c>
      <c r="M81" s="1">
        <v>0</v>
      </c>
      <c r="O81" s="23">
        <v>0.75</v>
      </c>
    </row>
    <row r="82" spans="1:15" ht="15">
      <c r="A82" s="33">
        <f t="shared" si="4"/>
        <v>1977</v>
      </c>
      <c r="B82" s="32">
        <v>0.7</v>
      </c>
      <c r="C82" s="32">
        <f>'DetailsTS14.1UK'!C83/100</f>
        <v>0.98</v>
      </c>
      <c r="D82" s="32">
        <v>0.56</v>
      </c>
      <c r="E82" s="32">
        <f t="shared" si="3"/>
        <v>0.6</v>
      </c>
      <c r="G82" s="1">
        <v>0.5</v>
      </c>
      <c r="H82" s="1">
        <v>0.7</v>
      </c>
      <c r="J82" s="1">
        <f>'DetailsTS14.1UK'!B83/100</f>
        <v>0.83</v>
      </c>
      <c r="L82" s="1">
        <v>0.6</v>
      </c>
      <c r="M82" s="1">
        <v>0</v>
      </c>
      <c r="O82" s="23">
        <v>0.75</v>
      </c>
    </row>
    <row r="83" spans="1:15" ht="15">
      <c r="A83" s="33">
        <f t="shared" si="4"/>
        <v>1978</v>
      </c>
      <c r="B83" s="32">
        <v>0.7</v>
      </c>
      <c r="C83" s="32">
        <f>'DetailsTS14.1UK'!C84/100</f>
        <v>0.98</v>
      </c>
      <c r="D83" s="32">
        <v>0.56</v>
      </c>
      <c r="E83" s="32">
        <f t="shared" si="3"/>
        <v>0.6</v>
      </c>
      <c r="G83" s="1">
        <v>0.5</v>
      </c>
      <c r="H83" s="1">
        <v>0.7</v>
      </c>
      <c r="J83" s="1">
        <f>'DetailsTS14.1UK'!B84/100</f>
        <v>0.83</v>
      </c>
      <c r="L83" s="1">
        <v>0.6</v>
      </c>
      <c r="M83" s="1">
        <v>0</v>
      </c>
      <c r="O83" s="23">
        <v>0.75</v>
      </c>
    </row>
    <row r="84" spans="1:15" ht="15">
      <c r="A84" s="33">
        <f t="shared" si="4"/>
        <v>1979</v>
      </c>
      <c r="B84" s="32">
        <v>0.7</v>
      </c>
      <c r="C84" s="32">
        <f>'DetailsTS14.1UK'!C85/100</f>
        <v>0.75</v>
      </c>
      <c r="D84" s="32">
        <v>0.56</v>
      </c>
      <c r="E84" s="32">
        <f t="shared" si="3"/>
        <v>0.6</v>
      </c>
      <c r="G84" s="1">
        <v>0.5</v>
      </c>
      <c r="H84" s="1">
        <v>0.7</v>
      </c>
      <c r="J84" s="1">
        <f>'DetailsTS14.1UK'!B85/100</f>
        <v>0.6</v>
      </c>
      <c r="L84" s="1">
        <v>0.6</v>
      </c>
      <c r="M84" s="1">
        <v>0</v>
      </c>
      <c r="O84" s="23">
        <v>0.75</v>
      </c>
    </row>
    <row r="85" spans="1:15" ht="15">
      <c r="A85" s="33">
        <f t="shared" si="4"/>
        <v>1980</v>
      </c>
      <c r="B85" s="32">
        <v>0.7</v>
      </c>
      <c r="C85" s="32">
        <f>'DetailsTS14.1UK'!C86/100</f>
        <v>0.75</v>
      </c>
      <c r="D85" s="32">
        <v>0.56</v>
      </c>
      <c r="E85" s="32">
        <f t="shared" si="3"/>
        <v>0.66</v>
      </c>
      <c r="G85" s="1">
        <v>0.5</v>
      </c>
      <c r="H85" s="1">
        <v>0.7</v>
      </c>
      <c r="J85" s="1">
        <f>'DetailsTS14.1UK'!B86/100</f>
        <v>0.6</v>
      </c>
      <c r="L85" s="1">
        <f>1.1*60%</f>
        <v>0.66</v>
      </c>
      <c r="M85" s="1">
        <v>0</v>
      </c>
      <c r="O85" s="23">
        <v>0.75</v>
      </c>
    </row>
    <row r="86" spans="1:15" ht="15">
      <c r="A86" s="33">
        <f t="shared" si="4"/>
        <v>1981</v>
      </c>
      <c r="B86" s="32">
        <v>0.6913</v>
      </c>
      <c r="C86" s="32">
        <f>'DetailsTS14.1UK'!C87/100</f>
        <v>0.75</v>
      </c>
      <c r="D86" s="32">
        <v>0.56</v>
      </c>
      <c r="E86" s="32">
        <f t="shared" si="3"/>
        <v>0.66</v>
      </c>
      <c r="G86" s="1">
        <v>0.5</v>
      </c>
      <c r="H86" s="1">
        <v>0.6913</v>
      </c>
      <c r="J86" s="1">
        <f>'DetailsTS14.1UK'!B87/100</f>
        <v>0.6</v>
      </c>
      <c r="L86" s="1">
        <f>1.1*60%</f>
        <v>0.66</v>
      </c>
      <c r="M86" s="1">
        <v>0</v>
      </c>
      <c r="O86" s="23">
        <v>0.75</v>
      </c>
    </row>
    <row r="87" spans="1:15" ht="15">
      <c r="A87" s="33">
        <f t="shared" si="4"/>
        <v>1982</v>
      </c>
      <c r="B87" s="32">
        <v>0.5</v>
      </c>
      <c r="C87" s="32">
        <f>'DetailsTS14.1UK'!C88/100</f>
        <v>0.75</v>
      </c>
      <c r="D87" s="32">
        <v>0.56</v>
      </c>
      <c r="E87" s="32">
        <f t="shared" si="3"/>
        <v>0.6955000000000001</v>
      </c>
      <c r="G87" s="1">
        <v>0.5</v>
      </c>
      <c r="H87" s="1">
        <v>0.5</v>
      </c>
      <c r="J87" s="1">
        <f>'DetailsTS14.1UK'!B88/100</f>
        <v>0.6</v>
      </c>
      <c r="L87" s="1">
        <f>1.07*65%</f>
        <v>0.6955000000000001</v>
      </c>
      <c r="M87" s="1">
        <v>0</v>
      </c>
      <c r="O87" s="23">
        <v>0.75</v>
      </c>
    </row>
    <row r="88" spans="1:15" ht="15">
      <c r="A88" s="33">
        <f t="shared" si="4"/>
        <v>1983</v>
      </c>
      <c r="B88" s="32">
        <v>0.5</v>
      </c>
      <c r="C88" s="32">
        <f>'DetailsTS14.1UK'!C89/100</f>
        <v>0.75</v>
      </c>
      <c r="D88" s="32">
        <v>0.56</v>
      </c>
      <c r="E88" s="32">
        <f t="shared" si="3"/>
        <v>0.7020000000000001</v>
      </c>
      <c r="G88" s="1">
        <v>0.5</v>
      </c>
      <c r="H88" s="1">
        <v>0.5</v>
      </c>
      <c r="J88" s="1">
        <f>'DetailsTS14.1UK'!B89/100</f>
        <v>0.6</v>
      </c>
      <c r="L88" s="1">
        <f>1.08*65%</f>
        <v>0.7020000000000001</v>
      </c>
      <c r="M88" s="1">
        <v>0</v>
      </c>
      <c r="O88" s="23">
        <v>0.75</v>
      </c>
    </row>
    <row r="89" spans="1:15" ht="15">
      <c r="A89" s="33">
        <f t="shared" si="4"/>
        <v>1984</v>
      </c>
      <c r="B89" s="32">
        <v>0.5</v>
      </c>
      <c r="C89" s="32">
        <f>'DetailsTS14.1UK'!C90/100</f>
        <v>0.6</v>
      </c>
      <c r="D89" s="32">
        <v>0.56</v>
      </c>
      <c r="E89" s="32">
        <f t="shared" si="3"/>
        <v>0.6695000000000001</v>
      </c>
      <c r="G89" s="1">
        <v>0.5</v>
      </c>
      <c r="H89" s="1">
        <v>0.5</v>
      </c>
      <c r="J89" s="1">
        <f>'DetailsTS14.1UK'!B90/100</f>
        <v>0.6</v>
      </c>
      <c r="L89" s="1">
        <f>1.03*65%</f>
        <v>0.6695000000000001</v>
      </c>
      <c r="M89" s="1">
        <v>0</v>
      </c>
      <c r="O89" s="23">
        <v>0.7</v>
      </c>
    </row>
    <row r="90" spans="1:15" ht="15">
      <c r="A90" s="33">
        <f t="shared" si="4"/>
        <v>1985</v>
      </c>
      <c r="B90" s="32">
        <v>0.5</v>
      </c>
      <c r="C90" s="32">
        <f>'DetailsTS14.1UK'!C91/100</f>
        <v>0.6</v>
      </c>
      <c r="D90" s="32">
        <v>0.56</v>
      </c>
      <c r="E90" s="32">
        <f t="shared" si="3"/>
        <v>0.65</v>
      </c>
      <c r="G90" s="1">
        <v>0.5</v>
      </c>
      <c r="H90" s="1">
        <v>0.5</v>
      </c>
      <c r="J90" s="1">
        <f>'DetailsTS14.1UK'!B91/100</f>
        <v>0.6</v>
      </c>
      <c r="L90" s="1">
        <v>0.65</v>
      </c>
      <c r="M90" s="1">
        <v>0</v>
      </c>
      <c r="O90" s="23">
        <v>0.7</v>
      </c>
    </row>
    <row r="91" spans="1:15" ht="15">
      <c r="A91" s="33">
        <f t="shared" si="4"/>
        <v>1986</v>
      </c>
      <c r="B91" s="32">
        <v>0.5</v>
      </c>
      <c r="C91" s="32">
        <f>'DetailsTS14.1UK'!C92/100</f>
        <v>0.6</v>
      </c>
      <c r="D91" s="32">
        <v>0.56</v>
      </c>
      <c r="E91" s="32">
        <f t="shared" si="3"/>
        <v>0.58</v>
      </c>
      <c r="G91" s="1">
        <v>0.5</v>
      </c>
      <c r="H91" s="1">
        <v>0.5</v>
      </c>
      <c r="J91" s="1">
        <f>'DetailsTS14.1UK'!B92/100</f>
        <v>0.6</v>
      </c>
      <c r="L91" s="1">
        <v>0.58</v>
      </c>
      <c r="M91" s="1">
        <v>0</v>
      </c>
      <c r="O91" s="23">
        <v>0.7</v>
      </c>
    </row>
    <row r="92" spans="1:15" ht="15">
      <c r="A92" s="33">
        <f t="shared" si="4"/>
        <v>1987</v>
      </c>
      <c r="B92" s="32">
        <v>0.385</v>
      </c>
      <c r="C92" s="32">
        <f>'DetailsTS14.1UK'!C93/100</f>
        <v>0.6</v>
      </c>
      <c r="D92" s="32">
        <v>0.56</v>
      </c>
      <c r="E92" s="32">
        <f t="shared" si="3"/>
        <v>0.568</v>
      </c>
      <c r="G92" s="1">
        <v>0.385</v>
      </c>
      <c r="H92" s="1">
        <v>0.385</v>
      </c>
      <c r="J92" s="1">
        <f>'DetailsTS14.1UK'!B93/100</f>
        <v>0.6</v>
      </c>
      <c r="L92" s="1">
        <v>0.568</v>
      </c>
      <c r="M92" s="1">
        <v>0</v>
      </c>
      <c r="O92" s="23">
        <v>0.6</v>
      </c>
    </row>
    <row r="93" spans="1:15" ht="15">
      <c r="A93" s="33">
        <f t="shared" si="4"/>
        <v>1988</v>
      </c>
      <c r="B93" s="32">
        <v>0.28</v>
      </c>
      <c r="C93" s="32">
        <f>'DetailsTS14.1UK'!C94/100</f>
        <v>0.4</v>
      </c>
      <c r="D93" s="32">
        <v>0.56</v>
      </c>
      <c r="E93" s="32">
        <f t="shared" si="3"/>
        <v>0.568</v>
      </c>
      <c r="G93" s="1">
        <v>0.28</v>
      </c>
      <c r="H93" s="1">
        <v>0.28</v>
      </c>
      <c r="J93" s="1">
        <f>'DetailsTS14.1UK'!B94/100</f>
        <v>0.4</v>
      </c>
      <c r="L93" s="1">
        <v>0.568</v>
      </c>
      <c r="M93" s="1">
        <v>0</v>
      </c>
      <c r="O93" s="23">
        <v>0.6</v>
      </c>
    </row>
    <row r="94" spans="1:15" ht="15">
      <c r="A94" s="33">
        <f t="shared" si="4"/>
        <v>1989</v>
      </c>
      <c r="B94" s="32">
        <v>0.28</v>
      </c>
      <c r="C94" s="32">
        <f>'DetailsTS14.1UK'!C95/100</f>
        <v>0.4</v>
      </c>
      <c r="D94" s="32">
        <v>0.56</v>
      </c>
      <c r="E94" s="32">
        <f t="shared" si="3"/>
        <v>0.568</v>
      </c>
      <c r="G94" s="1">
        <v>0.28</v>
      </c>
      <c r="H94" s="1">
        <v>0.28</v>
      </c>
      <c r="J94" s="1">
        <f>'DetailsTS14.1UK'!B95/100</f>
        <v>0.4</v>
      </c>
      <c r="L94" s="1">
        <v>0.568</v>
      </c>
      <c r="M94" s="1">
        <v>0</v>
      </c>
      <c r="O94" s="23">
        <v>0.6</v>
      </c>
    </row>
    <row r="95" spans="1:15" ht="15">
      <c r="A95" s="33">
        <f t="shared" si="4"/>
        <v>1990</v>
      </c>
      <c r="B95" s="32">
        <v>0.28</v>
      </c>
      <c r="C95" s="32">
        <f>'DetailsTS14.1UK'!C96/100</f>
        <v>0.4</v>
      </c>
      <c r="D95" s="32">
        <v>0.53</v>
      </c>
      <c r="E95" s="32">
        <f t="shared" si="3"/>
        <v>0.568</v>
      </c>
      <c r="G95" s="1">
        <v>0.28</v>
      </c>
      <c r="H95" s="1">
        <v>0.28</v>
      </c>
      <c r="J95" s="1">
        <f>'DetailsTS14.1UK'!B96/100</f>
        <v>0.4</v>
      </c>
      <c r="L95" s="1">
        <v>0.568</v>
      </c>
      <c r="M95" s="1">
        <v>0</v>
      </c>
      <c r="O95" s="23">
        <v>0.5</v>
      </c>
    </row>
    <row r="96" spans="1:15" ht="15">
      <c r="A96" s="33">
        <f t="shared" si="4"/>
        <v>1991</v>
      </c>
      <c r="B96" s="32">
        <v>0.31</v>
      </c>
      <c r="C96" s="32">
        <f>'DetailsTS14.1UK'!C97/100</f>
        <v>0.4</v>
      </c>
      <c r="D96" s="32">
        <v>0.53</v>
      </c>
      <c r="E96" s="32">
        <f t="shared" si="3"/>
        <v>0.579</v>
      </c>
      <c r="G96" s="1">
        <v>0.31</v>
      </c>
      <c r="H96" s="1">
        <v>0.31</v>
      </c>
      <c r="J96" s="1">
        <f>'DetailsTS14.1UK'!B97/100</f>
        <v>0.4</v>
      </c>
      <c r="L96" s="1">
        <v>0.568</v>
      </c>
      <c r="M96" s="1">
        <v>0.011</v>
      </c>
      <c r="O96" s="23">
        <v>0.5</v>
      </c>
    </row>
    <row r="97" spans="1:15" ht="15">
      <c r="A97" s="33">
        <f t="shared" si="4"/>
        <v>1992</v>
      </c>
      <c r="B97" s="32">
        <v>0.31</v>
      </c>
      <c r="C97" s="32">
        <f>'DetailsTS14.1UK'!C98/100</f>
        <v>0.4</v>
      </c>
      <c r="D97" s="32">
        <v>0.53</v>
      </c>
      <c r="E97" s="32">
        <f t="shared" si="3"/>
        <v>0.579</v>
      </c>
      <c r="G97" s="1">
        <v>0.31</v>
      </c>
      <c r="H97" s="1">
        <v>0.31</v>
      </c>
      <c r="J97" s="1">
        <f>'DetailsTS14.1UK'!B98/100</f>
        <v>0.4</v>
      </c>
      <c r="L97" s="1">
        <v>0.568</v>
      </c>
      <c r="M97" s="1">
        <v>0.011</v>
      </c>
      <c r="O97" s="23">
        <v>0.5</v>
      </c>
    </row>
    <row r="98" spans="1:15" ht="15">
      <c r="A98" s="33">
        <f t="shared" si="4"/>
        <v>1993</v>
      </c>
      <c r="B98" s="32">
        <v>0.396</v>
      </c>
      <c r="C98" s="32">
        <f>'DetailsTS14.1UK'!C99/100</f>
        <v>0.4</v>
      </c>
      <c r="D98" s="32">
        <v>0.53</v>
      </c>
      <c r="E98" s="32">
        <f t="shared" si="3"/>
        <v>0.592</v>
      </c>
      <c r="G98" s="1">
        <v>0.396</v>
      </c>
      <c r="H98" s="1">
        <v>0.396</v>
      </c>
      <c r="J98" s="1">
        <f>'DetailsTS14.1UK'!B99/100</f>
        <v>0.4</v>
      </c>
      <c r="L98" s="1">
        <v>0.568</v>
      </c>
      <c r="M98" s="1">
        <v>0.024</v>
      </c>
      <c r="O98" s="23">
        <v>0.5</v>
      </c>
    </row>
    <row r="99" spans="1:15" ht="15">
      <c r="A99" s="33">
        <f t="shared" si="4"/>
        <v>1994</v>
      </c>
      <c r="B99" s="32">
        <v>0.396</v>
      </c>
      <c r="C99" s="32">
        <f>'DetailsTS14.1UK'!C100/100</f>
        <v>0.4</v>
      </c>
      <c r="D99" s="32">
        <v>0.53</v>
      </c>
      <c r="E99" s="32">
        <f t="shared" si="3"/>
        <v>0.592</v>
      </c>
      <c r="G99" s="1">
        <v>0.396</v>
      </c>
      <c r="H99" s="1">
        <v>0.396</v>
      </c>
      <c r="J99" s="1">
        <f>'DetailsTS14.1UK'!B100/100</f>
        <v>0.4</v>
      </c>
      <c r="L99" s="1">
        <v>0.568</v>
      </c>
      <c r="M99" s="1">
        <v>0.024</v>
      </c>
      <c r="O99" s="23">
        <v>0.5</v>
      </c>
    </row>
    <row r="100" spans="1:15" ht="15">
      <c r="A100" s="33">
        <f t="shared" si="4"/>
        <v>1995</v>
      </c>
      <c r="B100" s="32">
        <v>0.396</v>
      </c>
      <c r="C100" s="32">
        <f>'DetailsTS14.1UK'!C101/100</f>
        <v>0.4</v>
      </c>
      <c r="D100" s="32">
        <v>0.53</v>
      </c>
      <c r="E100" s="32">
        <f t="shared" si="3"/>
        <v>0.592</v>
      </c>
      <c r="G100" s="1">
        <v>0.396</v>
      </c>
      <c r="H100" s="1">
        <v>0.396</v>
      </c>
      <c r="J100" s="1">
        <f>'DetailsTS14.1UK'!B101/100</f>
        <v>0.4</v>
      </c>
      <c r="L100" s="1">
        <v>0.568</v>
      </c>
      <c r="M100" s="1">
        <v>0.024</v>
      </c>
      <c r="O100" s="23">
        <v>0.5</v>
      </c>
    </row>
    <row r="101" spans="1:15" ht="15">
      <c r="A101" s="33">
        <f t="shared" si="4"/>
        <v>1996</v>
      </c>
      <c r="B101" s="32">
        <v>0.396</v>
      </c>
      <c r="C101" s="32">
        <f>'DetailsTS14.1UK'!C102/100</f>
        <v>0.4</v>
      </c>
      <c r="D101" s="32">
        <v>0.53</v>
      </c>
      <c r="E101" s="32">
        <f t="shared" si="3"/>
        <v>0.5790000000000001</v>
      </c>
      <c r="G101" s="1">
        <v>0.396</v>
      </c>
      <c r="H101" s="1">
        <v>0.396</v>
      </c>
      <c r="J101" s="1">
        <f>'DetailsTS14.1UK'!B102/100</f>
        <v>0.4</v>
      </c>
      <c r="L101" s="1">
        <v>0.54</v>
      </c>
      <c r="M101" s="1">
        <v>0.039</v>
      </c>
      <c r="O101" s="23">
        <v>0.5</v>
      </c>
    </row>
    <row r="102" spans="1:15" ht="15">
      <c r="A102" s="33">
        <f t="shared" si="4"/>
        <v>1997</v>
      </c>
      <c r="B102" s="32">
        <v>0.396</v>
      </c>
      <c r="C102" s="32">
        <f>'DetailsTS14.1UK'!C103/100</f>
        <v>0.4</v>
      </c>
      <c r="D102" s="32">
        <v>0.53</v>
      </c>
      <c r="E102" s="32">
        <f t="shared" si="3"/>
        <v>0.5790000000000001</v>
      </c>
      <c r="G102" s="1">
        <v>0.396</v>
      </c>
      <c r="H102" s="1">
        <v>0.396</v>
      </c>
      <c r="J102" s="1">
        <f>'DetailsTS14.1UK'!B103/100</f>
        <v>0.4</v>
      </c>
      <c r="L102" s="1">
        <v>0.54</v>
      </c>
      <c r="M102" s="1">
        <v>0.039</v>
      </c>
      <c r="O102" s="23">
        <v>0.5</v>
      </c>
    </row>
    <row r="103" spans="1:15" ht="15">
      <c r="A103" s="33">
        <f t="shared" si="4"/>
        <v>1998</v>
      </c>
      <c r="B103" s="32">
        <v>0.396</v>
      </c>
      <c r="C103" s="32">
        <f>'DetailsTS14.1UK'!C104/100</f>
        <v>0.4</v>
      </c>
      <c r="D103" s="32">
        <v>0.53</v>
      </c>
      <c r="E103" s="32">
        <f t="shared" si="3"/>
        <v>0.62</v>
      </c>
      <c r="G103" s="1">
        <v>0.396</v>
      </c>
      <c r="H103" s="1">
        <v>0.396</v>
      </c>
      <c r="J103" s="1">
        <f>'DetailsTS14.1UK'!B104/100</f>
        <v>0.4</v>
      </c>
      <c r="L103" s="1">
        <v>0.54</v>
      </c>
      <c r="M103" s="1">
        <v>0.08</v>
      </c>
      <c r="O103" s="23">
        <v>0.5</v>
      </c>
    </row>
    <row r="104" spans="1:15" ht="15">
      <c r="A104" s="33">
        <f t="shared" si="4"/>
        <v>1999</v>
      </c>
      <c r="B104" s="32">
        <v>0.396</v>
      </c>
      <c r="C104" s="32">
        <f>'DetailsTS14.1UK'!C105/100</f>
        <v>0.4</v>
      </c>
      <c r="D104" s="32">
        <v>0.53</v>
      </c>
      <c r="E104" s="32">
        <f t="shared" si="3"/>
        <v>0.62</v>
      </c>
      <c r="G104" s="1">
        <v>0.396</v>
      </c>
      <c r="H104" s="1">
        <v>0.396</v>
      </c>
      <c r="J104" s="1">
        <f>'DetailsTS14.1UK'!B105/100</f>
        <v>0.4</v>
      </c>
      <c r="L104" s="1">
        <v>0.54</v>
      </c>
      <c r="M104" s="1">
        <v>0.08</v>
      </c>
      <c r="O104" s="23">
        <v>0.37</v>
      </c>
    </row>
    <row r="105" spans="1:15" ht="15">
      <c r="A105" s="33">
        <f t="shared" si="4"/>
        <v>2000</v>
      </c>
      <c r="B105" s="32">
        <v>0.396</v>
      </c>
      <c r="C105" s="32">
        <f>'DetailsTS14.1UK'!C106/100</f>
        <v>0.4</v>
      </c>
      <c r="D105" s="32">
        <v>0.51</v>
      </c>
      <c r="E105" s="32">
        <f t="shared" si="3"/>
        <v>0.6124999999999999</v>
      </c>
      <c r="G105" s="1">
        <v>0.396</v>
      </c>
      <c r="H105" s="1">
        <v>0.396</v>
      </c>
      <c r="J105" s="1">
        <f>'DetailsTS14.1UK'!B106/100</f>
        <v>0.4</v>
      </c>
      <c r="L105" s="1">
        <v>0.5325</v>
      </c>
      <c r="M105" s="1">
        <v>0.08</v>
      </c>
      <c r="O105" s="23">
        <v>0.37</v>
      </c>
    </row>
    <row r="106" spans="1:15" ht="15">
      <c r="A106" s="33">
        <f t="shared" si="4"/>
        <v>2001</v>
      </c>
      <c r="B106" s="32">
        <v>0.386</v>
      </c>
      <c r="C106" s="32">
        <f>'DetailsTS14.1UK'!C107/100</f>
        <v>0.4</v>
      </c>
      <c r="D106" s="32">
        <v>0.485</v>
      </c>
      <c r="E106" s="32">
        <f t="shared" si="3"/>
        <v>0.6074999999999999</v>
      </c>
      <c r="F106" s="6"/>
      <c r="G106" s="1">
        <v>0.386</v>
      </c>
      <c r="H106" s="1">
        <v>0.386</v>
      </c>
      <c r="J106" s="1">
        <f>'DetailsTS14.1UK'!B107/100</f>
        <v>0.4</v>
      </c>
      <c r="L106" s="1">
        <v>0.5275</v>
      </c>
      <c r="M106" s="1">
        <v>0.08</v>
      </c>
      <c r="O106" s="23">
        <v>0.37</v>
      </c>
    </row>
    <row r="107" spans="1:15" ht="15">
      <c r="A107" s="33">
        <f t="shared" si="4"/>
        <v>2002</v>
      </c>
      <c r="B107" s="32">
        <v>0.386</v>
      </c>
      <c r="C107" s="32">
        <f>'DetailsTS14.1UK'!C108/100</f>
        <v>0.4</v>
      </c>
      <c r="D107" s="32">
        <v>0.485</v>
      </c>
      <c r="E107" s="32">
        <f t="shared" si="3"/>
        <v>0.5758</v>
      </c>
      <c r="G107" s="1">
        <v>0.386</v>
      </c>
      <c r="H107" s="1">
        <v>0.386</v>
      </c>
      <c r="J107" s="1">
        <f>'DetailsTS14.1UK'!B108/100</f>
        <v>0.4</v>
      </c>
      <c r="L107" s="1">
        <v>0.4958</v>
      </c>
      <c r="M107" s="1">
        <v>0.08</v>
      </c>
      <c r="O107" s="23">
        <v>0.37</v>
      </c>
    </row>
    <row r="108" spans="1:15" ht="15">
      <c r="A108" s="33">
        <f t="shared" si="4"/>
        <v>2003</v>
      </c>
      <c r="B108" s="32">
        <v>0.35</v>
      </c>
      <c r="C108" s="32">
        <f>'DetailsTS14.1UK'!C109/100</f>
        <v>0.4</v>
      </c>
      <c r="D108" s="32">
        <v>0.485</v>
      </c>
      <c r="E108" s="32">
        <f t="shared" si="3"/>
        <v>0.5609</v>
      </c>
      <c r="G108" s="1">
        <v>0.35</v>
      </c>
      <c r="H108" s="1">
        <v>0.35</v>
      </c>
      <c r="J108" s="1">
        <f>'DetailsTS14.1UK'!B109/100</f>
        <v>0.4</v>
      </c>
      <c r="L108" s="1">
        <v>0.4809</v>
      </c>
      <c r="M108" s="1">
        <v>0.08</v>
      </c>
      <c r="O108" s="23">
        <v>0.37</v>
      </c>
    </row>
    <row r="109" spans="1:15" ht="15">
      <c r="A109" s="33">
        <f t="shared" si="4"/>
        <v>2004</v>
      </c>
      <c r="B109" s="32">
        <v>0.35</v>
      </c>
      <c r="C109" s="32">
        <f>'DetailsTS14.1UK'!C110/100</f>
        <v>0.4</v>
      </c>
      <c r="D109" s="32">
        <v>0.45</v>
      </c>
      <c r="E109" s="32">
        <f t="shared" si="3"/>
        <v>0.5609</v>
      </c>
      <c r="G109" s="1">
        <v>0.35</v>
      </c>
      <c r="H109" s="1">
        <v>0.35</v>
      </c>
      <c r="J109" s="1">
        <f>'DetailsTS14.1UK'!B110/100</f>
        <v>0.4</v>
      </c>
      <c r="L109" s="1">
        <v>0.4809</v>
      </c>
      <c r="M109" s="1">
        <v>0.08</v>
      </c>
      <c r="O109" s="23">
        <v>0.37</v>
      </c>
    </row>
    <row r="110" spans="1:15" ht="15">
      <c r="A110" s="33">
        <f t="shared" si="4"/>
        <v>2005</v>
      </c>
      <c r="B110" s="32">
        <v>0.35</v>
      </c>
      <c r="C110" s="32">
        <f>'DetailsTS14.1UK'!C111/100</f>
        <v>0.4</v>
      </c>
      <c r="D110" s="32">
        <v>0.42</v>
      </c>
      <c r="E110" s="32">
        <f t="shared" si="3"/>
        <v>0.5609</v>
      </c>
      <c r="G110" s="1">
        <v>0.35</v>
      </c>
      <c r="H110" s="1">
        <v>0.35</v>
      </c>
      <c r="J110" s="1">
        <f>'DetailsTS14.1UK'!B111/100</f>
        <v>0.4</v>
      </c>
      <c r="L110" s="1">
        <v>0.4809</v>
      </c>
      <c r="M110" s="1">
        <v>0.08</v>
      </c>
      <c r="O110" s="23">
        <v>0.37</v>
      </c>
    </row>
    <row r="111" spans="1:13" ht="15">
      <c r="A111" s="33">
        <f t="shared" si="4"/>
        <v>2006</v>
      </c>
      <c r="B111" s="32">
        <v>0.35</v>
      </c>
      <c r="C111" s="32">
        <f>'DetailsTS14.1UK'!C112/100</f>
        <v>0.4</v>
      </c>
      <c r="D111" s="32">
        <v>0.42</v>
      </c>
      <c r="E111" s="32">
        <f t="shared" si="3"/>
        <v>0.48000000000000004</v>
      </c>
      <c r="G111" s="1">
        <v>0.35</v>
      </c>
      <c r="H111" s="1">
        <v>0.35</v>
      </c>
      <c r="J111" s="1">
        <f>'DetailsTS14.1UK'!B112/100</f>
        <v>0.4</v>
      </c>
      <c r="L111" s="1">
        <v>0.4</v>
      </c>
      <c r="M111" s="1">
        <v>0.08</v>
      </c>
    </row>
    <row r="112" spans="1:13" ht="15">
      <c r="A112" s="33">
        <f t="shared" si="4"/>
        <v>2007</v>
      </c>
      <c r="B112" s="32">
        <v>0.35</v>
      </c>
      <c r="C112" s="32">
        <f>'DetailsTS14.1UK'!C113/100</f>
        <v>0.4</v>
      </c>
      <c r="D112" s="32">
        <v>0.45</v>
      </c>
      <c r="E112" s="32">
        <f t="shared" si="3"/>
        <v>0.48000000000000004</v>
      </c>
      <c r="G112" s="1">
        <v>0.35</v>
      </c>
      <c r="H112" s="1">
        <v>0.35</v>
      </c>
      <c r="J112" s="1">
        <f>'DetailsTS14.1UK'!B113/100</f>
        <v>0.4</v>
      </c>
      <c r="L112" s="1">
        <v>0.4</v>
      </c>
      <c r="M112" s="1">
        <v>0.08</v>
      </c>
    </row>
    <row r="113" spans="1:13" ht="15">
      <c r="A113" s="33">
        <f t="shared" si="4"/>
        <v>2008</v>
      </c>
      <c r="B113" s="32">
        <v>0.35</v>
      </c>
      <c r="C113" s="32">
        <f>'DetailsTS14.1UK'!C114/100</f>
        <v>0.4</v>
      </c>
      <c r="D113" s="32">
        <v>0.45</v>
      </c>
      <c r="E113" s="32">
        <f t="shared" si="3"/>
        <v>0.48000000000000004</v>
      </c>
      <c r="G113" s="1">
        <v>0.35</v>
      </c>
      <c r="H113" s="1">
        <v>0.35</v>
      </c>
      <c r="J113" s="1">
        <f>'DetailsTS14.1UK'!B114/100</f>
        <v>0.4</v>
      </c>
      <c r="L113" s="1">
        <v>0.4</v>
      </c>
      <c r="M113" s="1">
        <v>0.08</v>
      </c>
    </row>
    <row r="114" spans="1:13" ht="15">
      <c r="A114" s="33">
        <f t="shared" si="4"/>
        <v>2009</v>
      </c>
      <c r="B114" s="32">
        <v>0.35</v>
      </c>
      <c r="C114" s="32">
        <f>'DetailsTS14.1UK'!C115/100</f>
        <v>0.4</v>
      </c>
      <c r="D114" s="32">
        <v>0.45</v>
      </c>
      <c r="E114" s="32">
        <f t="shared" si="3"/>
        <v>0.48000000000000004</v>
      </c>
      <c r="G114" s="1">
        <v>0.35</v>
      </c>
      <c r="H114" s="1">
        <v>0.35</v>
      </c>
      <c r="J114" s="1">
        <f>'DetailsTS14.1UK'!B115/100</f>
        <v>0.4</v>
      </c>
      <c r="L114" s="1">
        <v>0.4</v>
      </c>
      <c r="M114" s="1">
        <v>0.08</v>
      </c>
    </row>
    <row r="115" spans="1:13" ht="15">
      <c r="A115" s="33">
        <f t="shared" si="4"/>
        <v>2010</v>
      </c>
      <c r="B115" s="32">
        <v>0.35</v>
      </c>
      <c r="C115" s="32">
        <f>'DetailsTS14.1UK'!C116/100</f>
        <v>0.5</v>
      </c>
      <c r="D115" s="32">
        <v>0.45</v>
      </c>
      <c r="E115" s="32">
        <f t="shared" si="3"/>
        <v>0.49</v>
      </c>
      <c r="G115" s="1">
        <v>0.35</v>
      </c>
      <c r="H115" s="1">
        <v>0.35</v>
      </c>
      <c r="J115" s="1">
        <f>'DetailsTS14.1UK'!B116/100</f>
        <v>0.5</v>
      </c>
      <c r="L115" s="1">
        <v>0.41</v>
      </c>
      <c r="M115" s="1">
        <v>0.08</v>
      </c>
    </row>
    <row r="116" spans="1:13" ht="15">
      <c r="A116" s="33">
        <f t="shared" si="4"/>
        <v>2011</v>
      </c>
      <c r="B116" s="32">
        <v>0.35</v>
      </c>
      <c r="C116" s="32">
        <f>'DetailsTS14.1UK'!C117/100</f>
        <v>0.5</v>
      </c>
      <c r="D116" s="32">
        <v>0.45</v>
      </c>
      <c r="E116" s="32">
        <f t="shared" si="3"/>
        <v>0.49</v>
      </c>
      <c r="G116" s="1">
        <v>0.35</v>
      </c>
      <c r="H116" s="1">
        <v>0.35</v>
      </c>
      <c r="J116" s="1">
        <f>'DetailsTS14.1UK'!B117/100</f>
        <v>0.5</v>
      </c>
      <c r="L116" s="1">
        <v>0.41</v>
      </c>
      <c r="M116" s="1">
        <v>0.08</v>
      </c>
    </row>
    <row r="117" spans="1:13" ht="15">
      <c r="A117" s="33">
        <f t="shared" si="4"/>
        <v>2012</v>
      </c>
      <c r="B117" s="32">
        <v>0.35</v>
      </c>
      <c r="C117" s="32">
        <v>0.5</v>
      </c>
      <c r="D117" s="32">
        <v>0.45</v>
      </c>
      <c r="E117" s="32">
        <f>L117+M117</f>
        <v>0.53</v>
      </c>
      <c r="G117" s="1">
        <f>B117</f>
        <v>0.35</v>
      </c>
      <c r="J117" s="1">
        <f>C117</f>
        <v>0.5</v>
      </c>
      <c r="L117" s="1">
        <v>0.45</v>
      </c>
      <c r="M117" s="1">
        <v>0.08</v>
      </c>
    </row>
    <row r="118" spans="1:13" ht="15" thickBot="1">
      <c r="A118" s="34">
        <v>2013</v>
      </c>
      <c r="B118" s="35">
        <v>0.396</v>
      </c>
      <c r="C118" s="35">
        <v>0.45</v>
      </c>
      <c r="D118" s="35">
        <v>0.45</v>
      </c>
      <c r="E118" s="35">
        <f>L118+M118</f>
        <v>0.53</v>
      </c>
      <c r="G118" s="1">
        <f>B118</f>
        <v>0.396</v>
      </c>
      <c r="J118" s="1">
        <f>C118</f>
        <v>0.45</v>
      </c>
      <c r="L118" s="1">
        <v>0.45</v>
      </c>
      <c r="M118" s="1">
        <v>0.08</v>
      </c>
    </row>
    <row r="119" ht="13.5" thickTop="1">
      <c r="D119" s="3"/>
    </row>
    <row r="120" ht="12.75">
      <c r="D120" s="3"/>
    </row>
    <row r="121" spans="1:4" ht="12.75">
      <c r="A121" s="2" t="s">
        <v>53</v>
      </c>
      <c r="B121" s="6"/>
      <c r="D121" s="3"/>
    </row>
    <row r="122" spans="1:4" ht="12.75">
      <c r="A122" s="2" t="s">
        <v>58</v>
      </c>
      <c r="D122" s="3"/>
    </row>
    <row r="123" spans="1:4" ht="12.75">
      <c r="A123" s="2" t="s">
        <v>54</v>
      </c>
      <c r="D123" s="3"/>
    </row>
    <row r="124" spans="1:4" ht="12.75">
      <c r="A124" s="2" t="s">
        <v>86</v>
      </c>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row r="140" ht="12.75">
      <c r="D140" s="3"/>
    </row>
    <row r="141" ht="12.75">
      <c r="D141" s="3"/>
    </row>
    <row r="142" ht="12.75">
      <c r="D142" s="3"/>
    </row>
    <row r="143" ht="12.75">
      <c r="D143" s="3"/>
    </row>
    <row r="144" ht="12.75">
      <c r="D144" s="3"/>
    </row>
    <row r="145" ht="12.75">
      <c r="D145" s="3"/>
    </row>
    <row r="146" ht="12.75">
      <c r="D146" s="3"/>
    </row>
    <row r="147" ht="12.75">
      <c r="D147" s="3"/>
    </row>
    <row r="148" ht="12.75">
      <c r="D148" s="3"/>
    </row>
    <row r="149" ht="12.75">
      <c r="D149" s="3"/>
    </row>
    <row r="150" ht="12.75">
      <c r="D150" s="3"/>
    </row>
    <row r="151" ht="12.75">
      <c r="D151" s="3"/>
    </row>
    <row r="152" ht="12.75">
      <c r="D152" s="3"/>
    </row>
    <row r="153" ht="12.75">
      <c r="D153" s="3"/>
    </row>
    <row r="154" ht="12.75">
      <c r="D154" s="3"/>
    </row>
    <row r="155" ht="12.75">
      <c r="D155" s="3"/>
    </row>
    <row r="156" ht="12.75">
      <c r="D156" s="3"/>
    </row>
    <row r="157" ht="12.75">
      <c r="D157" s="3"/>
    </row>
    <row r="158" ht="12.75">
      <c r="D158" s="3"/>
    </row>
    <row r="159" ht="12.75">
      <c r="D159" s="3"/>
    </row>
    <row r="160" ht="12.75">
      <c r="D160" s="3"/>
    </row>
    <row r="161" ht="12.75">
      <c r="D161" s="3"/>
    </row>
    <row r="162" ht="12.75">
      <c r="D162" s="3"/>
    </row>
    <row r="163" ht="12.75">
      <c r="D163" s="3"/>
    </row>
    <row r="164" ht="12.75">
      <c r="D164" s="3"/>
    </row>
    <row r="165" ht="12.75">
      <c r="D165" s="3"/>
    </row>
    <row r="166" ht="12.75">
      <c r="D166" s="3"/>
    </row>
    <row r="167" ht="12.75">
      <c r="D167" s="3"/>
    </row>
    <row r="168" ht="12.75">
      <c r="D168" s="3"/>
    </row>
    <row r="169" ht="12.75">
      <c r="D169" s="3"/>
    </row>
    <row r="170" ht="12.75">
      <c r="D170" s="3"/>
    </row>
    <row r="171" ht="12.75">
      <c r="D171" s="3"/>
    </row>
    <row r="172" ht="12.75">
      <c r="D172" s="3"/>
    </row>
    <row r="173" ht="12.75">
      <c r="D173" s="3"/>
    </row>
  </sheetData>
  <sheetProtection/>
  <mergeCells count="1">
    <mergeCell ref="A3:E3"/>
  </mergeCells>
  <printOptions horizontalCentered="1" verticalCentered="1"/>
  <pageMargins left="0.7874015748031497" right="0.7874015748031497" top="0.984251968503937" bottom="0.984251968503937" header="0.5118110236220472" footer="0.5118110236220472"/>
  <pageSetup fitToHeight="2" fitToWidth="1" horizontalDpi="600" verticalDpi="600" orientation="portrait" paperSize="9" scale="12" r:id="rId1"/>
</worksheet>
</file>

<file path=xl/worksheets/sheet2.xml><?xml version="1.0" encoding="utf-8"?>
<worksheet xmlns="http://schemas.openxmlformats.org/spreadsheetml/2006/main" xmlns:r="http://schemas.openxmlformats.org/officeDocument/2006/relationships">
  <sheetPr>
    <pageSetUpPr fitToPage="1"/>
  </sheetPr>
  <dimension ref="A2:F173"/>
  <sheetViews>
    <sheetView zoomScalePageLayoutView="0" workbookViewId="0" topLeftCell="A1">
      <pane xSplit="1" ySplit="4" topLeftCell="B5" activePane="bottomRight" state="frozen"/>
      <selection pane="topLeft" activeCell="A1" sqref="A1"/>
      <selection pane="topRight" activeCell="B1" sqref="B1"/>
      <selection pane="bottomLeft" activeCell="A10" sqref="A10"/>
      <selection pane="bottomRight" activeCell="A3" sqref="A3:E118"/>
    </sheetView>
  </sheetViews>
  <sheetFormatPr defaultColWidth="11.421875" defaultRowHeight="12.75"/>
  <cols>
    <col min="1" max="5" width="20.7109375" style="0" customWidth="1"/>
  </cols>
  <sheetData>
    <row r="2" spans="2:5" ht="13.5" thickBot="1">
      <c r="B2" s="4"/>
      <c r="C2" s="4"/>
      <c r="D2" s="4"/>
      <c r="E2" s="4"/>
    </row>
    <row r="3" spans="1:5" ht="60" customHeight="1" thickBot="1" thickTop="1">
      <c r="A3" s="36" t="s">
        <v>90</v>
      </c>
      <c r="B3" s="27"/>
      <c r="C3" s="27"/>
      <c r="D3" s="27"/>
      <c r="E3" s="28"/>
    </row>
    <row r="4" spans="1:5" ht="69.75" customHeight="1" thickBot="1" thickTop="1">
      <c r="A4" s="29"/>
      <c r="B4" s="38" t="s">
        <v>0</v>
      </c>
      <c r="C4" s="38" t="s">
        <v>1</v>
      </c>
      <c r="D4" s="38" t="s">
        <v>89</v>
      </c>
      <c r="E4" s="38" t="s">
        <v>2</v>
      </c>
    </row>
    <row r="5" spans="1:5" ht="15" thickTop="1">
      <c r="A5" s="30">
        <v>1900</v>
      </c>
      <c r="B5" s="31">
        <v>0</v>
      </c>
      <c r="C5" s="31">
        <f>'DetailsTS14.2UK'!B20/100</f>
        <v>0.08</v>
      </c>
      <c r="D5" s="31">
        <v>0</v>
      </c>
      <c r="E5" s="31">
        <v>0.02</v>
      </c>
    </row>
    <row r="6" spans="1:5" ht="15">
      <c r="A6" s="33">
        <f>A5+1</f>
        <v>1901</v>
      </c>
      <c r="B6" s="32">
        <v>0</v>
      </c>
      <c r="C6" s="32">
        <f>'DetailsTS14.2UK'!B21/100</f>
        <v>0.08</v>
      </c>
      <c r="D6" s="32">
        <v>0</v>
      </c>
      <c r="E6" s="32">
        <v>0.05</v>
      </c>
    </row>
    <row r="7" spans="1:5" ht="15">
      <c r="A7" s="33">
        <f aca="true" t="shared" si="0" ref="A7:A70">A6+1</f>
        <v>1902</v>
      </c>
      <c r="B7" s="32">
        <v>0</v>
      </c>
      <c r="C7" s="32">
        <f>'DetailsTS14.2UK'!B22/100</f>
        <v>0.08</v>
      </c>
      <c r="D7" s="32">
        <v>0</v>
      </c>
      <c r="E7" s="32">
        <v>0.05</v>
      </c>
    </row>
    <row r="8" spans="1:5" ht="15">
      <c r="A8" s="33">
        <f t="shared" si="0"/>
        <v>1903</v>
      </c>
      <c r="B8" s="32">
        <v>0</v>
      </c>
      <c r="C8" s="32">
        <f>'DetailsTS14.2UK'!B23/100</f>
        <v>0.08</v>
      </c>
      <c r="D8" s="32">
        <v>0</v>
      </c>
      <c r="E8" s="32">
        <v>0.05</v>
      </c>
    </row>
    <row r="9" spans="1:5" ht="15">
      <c r="A9" s="33">
        <f t="shared" si="0"/>
        <v>1904</v>
      </c>
      <c r="B9" s="32">
        <v>0</v>
      </c>
      <c r="C9" s="32">
        <f>'DetailsTS14.2UK'!B24/100</f>
        <v>0.08</v>
      </c>
      <c r="D9" s="32">
        <v>0</v>
      </c>
      <c r="E9" s="32">
        <v>0.05</v>
      </c>
    </row>
    <row r="10" spans="1:5" ht="15">
      <c r="A10" s="33">
        <f t="shared" si="0"/>
        <v>1905</v>
      </c>
      <c r="B10" s="32">
        <v>0</v>
      </c>
      <c r="C10" s="32">
        <f>'DetailsTS14.2UK'!B25/100</f>
        <v>0.08</v>
      </c>
      <c r="D10" s="32">
        <v>0</v>
      </c>
      <c r="E10" s="32">
        <v>0.05</v>
      </c>
    </row>
    <row r="11" spans="1:5" ht="15">
      <c r="A11" s="33">
        <f t="shared" si="0"/>
        <v>1906</v>
      </c>
      <c r="B11" s="32">
        <v>0</v>
      </c>
      <c r="C11" s="32">
        <f>'DetailsTS14.2UK'!B26/100</f>
        <v>0.08</v>
      </c>
      <c r="D11" s="32">
        <v>0</v>
      </c>
      <c r="E11" s="32">
        <v>0.05</v>
      </c>
    </row>
    <row r="12" spans="1:5" ht="15">
      <c r="A12" s="33">
        <f t="shared" si="0"/>
        <v>1907</v>
      </c>
      <c r="B12" s="32">
        <v>0</v>
      </c>
      <c r="C12" s="32">
        <f>'DetailsTS14.2UK'!B27/100</f>
        <v>0.15</v>
      </c>
      <c r="D12" s="32">
        <v>0</v>
      </c>
      <c r="E12" s="32">
        <v>0.05</v>
      </c>
    </row>
    <row r="13" spans="1:5" ht="15">
      <c r="A13" s="33">
        <f t="shared" si="0"/>
        <v>1908</v>
      </c>
      <c r="B13" s="32">
        <v>0</v>
      </c>
      <c r="C13" s="32">
        <f>'DetailsTS14.2UK'!B28/100</f>
        <v>0.15</v>
      </c>
      <c r="D13" s="32">
        <v>0</v>
      </c>
      <c r="E13" s="32">
        <v>0.05</v>
      </c>
    </row>
    <row r="14" spans="1:5" ht="15">
      <c r="A14" s="33">
        <f t="shared" si="0"/>
        <v>1909</v>
      </c>
      <c r="B14" s="32">
        <v>0</v>
      </c>
      <c r="C14" s="32">
        <f>'DetailsTS14.2UK'!B29/100</f>
        <v>0.15</v>
      </c>
      <c r="D14" s="32">
        <v>0</v>
      </c>
      <c r="E14" s="32">
        <v>0.05</v>
      </c>
    </row>
    <row r="15" spans="1:5" ht="15">
      <c r="A15" s="33">
        <f t="shared" si="0"/>
        <v>1910</v>
      </c>
      <c r="B15" s="32">
        <v>0</v>
      </c>
      <c r="C15" s="32">
        <f>'DetailsTS14.2UK'!B30/100</f>
        <v>0.15</v>
      </c>
      <c r="D15" s="32">
        <v>0</v>
      </c>
      <c r="E15" s="32">
        <v>0.065</v>
      </c>
    </row>
    <row r="16" spans="1:5" ht="15">
      <c r="A16" s="33">
        <f t="shared" si="0"/>
        <v>1911</v>
      </c>
      <c r="B16" s="32">
        <v>0</v>
      </c>
      <c r="C16" s="32">
        <f>'DetailsTS14.2UK'!B31/100</f>
        <v>0.15</v>
      </c>
      <c r="D16" s="32">
        <v>0</v>
      </c>
      <c r="E16" s="32">
        <v>0.065</v>
      </c>
    </row>
    <row r="17" spans="1:5" ht="15">
      <c r="A17" s="33">
        <f t="shared" si="0"/>
        <v>1912</v>
      </c>
      <c r="B17" s="32">
        <v>0</v>
      </c>
      <c r="C17" s="32">
        <f>'DetailsTS14.2UK'!B32/100</f>
        <v>0.15</v>
      </c>
      <c r="D17" s="32">
        <v>0</v>
      </c>
      <c r="E17" s="32">
        <v>0.065</v>
      </c>
    </row>
    <row r="18" spans="1:5" ht="15">
      <c r="A18" s="33">
        <f t="shared" si="0"/>
        <v>1913</v>
      </c>
      <c r="B18" s="32">
        <v>0</v>
      </c>
      <c r="C18" s="32">
        <f>'DetailsTS14.2UK'!B33/100</f>
        <v>0.15</v>
      </c>
      <c r="D18" s="32">
        <v>0</v>
      </c>
      <c r="E18" s="32">
        <v>0.065</v>
      </c>
    </row>
    <row r="19" spans="1:5" ht="15">
      <c r="A19" s="33">
        <f t="shared" si="0"/>
        <v>1914</v>
      </c>
      <c r="B19" s="32">
        <v>0</v>
      </c>
      <c r="C19" s="32">
        <f>'DetailsTS14.2UK'!B34/100</f>
        <v>0.2</v>
      </c>
      <c r="D19" s="32">
        <v>0</v>
      </c>
      <c r="E19" s="32">
        <v>0.065</v>
      </c>
    </row>
    <row r="20" spans="1:5" ht="15">
      <c r="A20" s="33">
        <f t="shared" si="0"/>
        <v>1915</v>
      </c>
      <c r="B20" s="32">
        <v>0</v>
      </c>
      <c r="C20" s="32">
        <f>'DetailsTS14.2UK'!B35/100</f>
        <v>0.2</v>
      </c>
      <c r="D20" s="32">
        <v>0</v>
      </c>
      <c r="E20" s="32">
        <v>0.065</v>
      </c>
    </row>
    <row r="21" spans="1:5" ht="15">
      <c r="A21" s="33">
        <f t="shared" si="0"/>
        <v>1916</v>
      </c>
      <c r="B21" s="32">
        <v>0.1</v>
      </c>
      <c r="C21" s="32">
        <f>'DetailsTS14.2UK'!B36/100</f>
        <v>0.2</v>
      </c>
      <c r="D21" s="32">
        <v>0</v>
      </c>
      <c r="E21" s="32">
        <v>0.065</v>
      </c>
    </row>
    <row r="22" spans="1:5" ht="15">
      <c r="A22" s="33">
        <f t="shared" si="0"/>
        <v>1917</v>
      </c>
      <c r="B22" s="32">
        <v>0.16667</v>
      </c>
      <c r="C22" s="32">
        <f>'DetailsTS14.2UK'!B37/100</f>
        <v>0.2</v>
      </c>
      <c r="D22" s="32">
        <v>0</v>
      </c>
      <c r="E22" s="32">
        <v>0.18</v>
      </c>
    </row>
    <row r="23" spans="1:5" ht="15">
      <c r="A23" s="33">
        <f t="shared" si="0"/>
        <v>1918</v>
      </c>
      <c r="B23" s="32">
        <v>0.25</v>
      </c>
      <c r="C23" s="32">
        <f>'DetailsTS14.2UK'!B38/100</f>
        <v>0.2</v>
      </c>
      <c r="D23" s="32">
        <v>0</v>
      </c>
      <c r="E23" s="32">
        <v>0.18</v>
      </c>
    </row>
    <row r="24" spans="1:5" ht="15">
      <c r="A24" s="33">
        <f t="shared" si="0"/>
        <v>1919</v>
      </c>
      <c r="B24" s="32">
        <v>0.25</v>
      </c>
      <c r="C24" s="32">
        <f>'DetailsTS14.2UK'!B39/100</f>
        <v>0.4</v>
      </c>
      <c r="D24" s="32">
        <v>0.35</v>
      </c>
      <c r="E24" s="32">
        <v>0.18</v>
      </c>
    </row>
    <row r="25" spans="1:5" ht="15">
      <c r="A25" s="33">
        <f t="shared" si="0"/>
        <v>1920</v>
      </c>
      <c r="B25" s="32">
        <v>0.25</v>
      </c>
      <c r="C25" s="32">
        <f>'DetailsTS14.2UK'!B40/100</f>
        <v>0.4</v>
      </c>
      <c r="D25" s="32">
        <v>0.35</v>
      </c>
      <c r="E25" s="32">
        <v>0.29</v>
      </c>
    </row>
    <row r="26" spans="1:5" ht="15">
      <c r="A26" s="33">
        <f t="shared" si="0"/>
        <v>1921</v>
      </c>
      <c r="B26" s="32">
        <v>0.25</v>
      </c>
      <c r="C26" s="32">
        <f>'DetailsTS14.2UK'!B41/100</f>
        <v>0.4</v>
      </c>
      <c r="D26" s="32">
        <v>0.35</v>
      </c>
      <c r="E26" s="32">
        <v>0.29</v>
      </c>
    </row>
    <row r="27" spans="1:5" ht="15">
      <c r="A27" s="33">
        <f t="shared" si="0"/>
        <v>1922</v>
      </c>
      <c r="B27" s="32">
        <v>0.25</v>
      </c>
      <c r="C27" s="32">
        <f>'DetailsTS14.2UK'!B42/100</f>
        <v>0.4</v>
      </c>
      <c r="D27" s="32">
        <v>0.15</v>
      </c>
      <c r="E27" s="32">
        <v>0.29</v>
      </c>
    </row>
    <row r="28" spans="1:5" ht="15">
      <c r="A28" s="33">
        <f t="shared" si="0"/>
        <v>1923</v>
      </c>
      <c r="B28" s="32">
        <v>0.25</v>
      </c>
      <c r="C28" s="32">
        <f>'DetailsTS14.2UK'!B43/100</f>
        <v>0.4</v>
      </c>
      <c r="D28" s="32">
        <v>0.15</v>
      </c>
      <c r="E28" s="32">
        <v>0.29</v>
      </c>
    </row>
    <row r="29" spans="1:5" ht="15">
      <c r="A29" s="33">
        <f t="shared" si="0"/>
        <v>1924</v>
      </c>
      <c r="B29" s="32">
        <v>0.3375</v>
      </c>
      <c r="C29" s="32">
        <f>'DetailsTS14.2UK'!B44/100</f>
        <v>0.4</v>
      </c>
      <c r="D29" s="32">
        <v>0.15</v>
      </c>
      <c r="E29" s="32">
        <v>0.29</v>
      </c>
    </row>
    <row r="30" spans="1:5" ht="15">
      <c r="A30" s="33">
        <f t="shared" si="0"/>
        <v>1925</v>
      </c>
      <c r="B30" s="32">
        <v>0.4</v>
      </c>
      <c r="C30" s="32">
        <f>'DetailsTS14.2UK'!B45/100</f>
        <v>0.4</v>
      </c>
      <c r="D30" s="32">
        <v>0.15</v>
      </c>
      <c r="E30" s="32">
        <v>0.29</v>
      </c>
    </row>
    <row r="31" spans="1:5" ht="15">
      <c r="A31" s="33">
        <f t="shared" si="0"/>
        <v>1926</v>
      </c>
      <c r="B31" s="32">
        <v>0.2333</v>
      </c>
      <c r="C31" s="32">
        <f>'DetailsTS14.2UK'!B46/100</f>
        <v>0.4</v>
      </c>
      <c r="D31" s="32">
        <v>0.15</v>
      </c>
      <c r="E31" s="32">
        <v>0.29</v>
      </c>
    </row>
    <row r="32" spans="1:5" ht="15">
      <c r="A32" s="33">
        <f t="shared" si="0"/>
        <v>1927</v>
      </c>
      <c r="B32" s="32">
        <v>0.2</v>
      </c>
      <c r="C32" s="32">
        <f>'DetailsTS14.2UK'!B47/100</f>
        <v>0.4</v>
      </c>
      <c r="D32" s="32">
        <v>0.15</v>
      </c>
      <c r="E32" s="32">
        <v>0.25</v>
      </c>
    </row>
    <row r="33" spans="1:5" ht="15">
      <c r="A33" s="33">
        <f t="shared" si="0"/>
        <v>1928</v>
      </c>
      <c r="B33" s="32">
        <v>0.2</v>
      </c>
      <c r="C33" s="32">
        <f>'DetailsTS14.2UK'!B48/100</f>
        <v>0.4</v>
      </c>
      <c r="D33" s="32">
        <v>0.15</v>
      </c>
      <c r="E33" s="32">
        <v>0.25</v>
      </c>
    </row>
    <row r="34" spans="1:5" ht="15">
      <c r="A34" s="33">
        <f t="shared" si="0"/>
        <v>1929</v>
      </c>
      <c r="B34" s="32">
        <v>0.2</v>
      </c>
      <c r="C34" s="32">
        <f>'DetailsTS14.2UK'!B49/100</f>
        <v>0.4</v>
      </c>
      <c r="D34" s="32">
        <v>0.15</v>
      </c>
      <c r="E34" s="32">
        <v>0.25</v>
      </c>
    </row>
    <row r="35" spans="1:5" ht="15">
      <c r="A35" s="33">
        <f t="shared" si="0"/>
        <v>1930</v>
      </c>
      <c r="B35" s="32">
        <v>0.2</v>
      </c>
      <c r="C35" s="32">
        <f>'DetailsTS14.2UK'!B50/100</f>
        <v>0.5</v>
      </c>
      <c r="D35" s="32">
        <v>0.15</v>
      </c>
      <c r="E35" s="32">
        <v>0.25</v>
      </c>
    </row>
    <row r="36" spans="1:5" ht="15">
      <c r="A36" s="33">
        <f t="shared" si="0"/>
        <v>1931</v>
      </c>
      <c r="B36" s="32">
        <v>0.2</v>
      </c>
      <c r="C36" s="32">
        <f>'DetailsTS14.2UK'!B51/100</f>
        <v>0.5</v>
      </c>
      <c r="D36" s="32">
        <v>0.15</v>
      </c>
      <c r="E36" s="32">
        <v>0.25</v>
      </c>
    </row>
    <row r="37" spans="1:6" ht="15">
      <c r="A37" s="33">
        <f t="shared" si="0"/>
        <v>1932</v>
      </c>
      <c r="B37" s="32">
        <v>0.34583</v>
      </c>
      <c r="C37" s="32">
        <f>'DetailsTS14.2UK'!B52/100</f>
        <v>0.5</v>
      </c>
      <c r="D37" s="32">
        <v>0.15</v>
      </c>
      <c r="E37" s="32">
        <v>0.25</v>
      </c>
      <c r="F37" s="6"/>
    </row>
    <row r="38" spans="1:5" ht="15">
      <c r="A38" s="33">
        <f t="shared" si="0"/>
        <v>1933</v>
      </c>
      <c r="B38" s="32">
        <v>0.45</v>
      </c>
      <c r="C38" s="32">
        <f>'DetailsTS14.2UK'!B53/100</f>
        <v>0.5</v>
      </c>
      <c r="D38" s="32">
        <v>0.15</v>
      </c>
      <c r="E38" s="32">
        <v>0.25</v>
      </c>
    </row>
    <row r="39" spans="1:5" ht="15">
      <c r="A39" s="33">
        <f t="shared" si="0"/>
        <v>1934</v>
      </c>
      <c r="B39" s="32">
        <v>0.54583</v>
      </c>
      <c r="C39" s="32">
        <f>'DetailsTS14.2UK'!B54/100</f>
        <v>0.5</v>
      </c>
      <c r="D39" s="32">
        <v>0.15</v>
      </c>
      <c r="E39" s="32">
        <v>0.25</v>
      </c>
    </row>
    <row r="40" spans="1:5" ht="15">
      <c r="A40" s="33">
        <f t="shared" si="0"/>
        <v>1935</v>
      </c>
      <c r="B40" s="32">
        <v>0.63333</v>
      </c>
      <c r="C40" s="32">
        <f>'DetailsTS14.2UK'!B55/100</f>
        <v>0.5</v>
      </c>
      <c r="D40" s="32">
        <v>0.15</v>
      </c>
      <c r="E40" s="32">
        <v>0.25</v>
      </c>
    </row>
    <row r="41" spans="1:5" ht="15">
      <c r="A41" s="33">
        <f t="shared" si="0"/>
        <v>1936</v>
      </c>
      <c r="B41" s="32">
        <v>0.7</v>
      </c>
      <c r="C41" s="32">
        <f>'DetailsTS14.2UK'!B56/100</f>
        <v>0.5</v>
      </c>
      <c r="D41" s="32">
        <v>0.15</v>
      </c>
      <c r="E41" s="32">
        <v>0.25</v>
      </c>
    </row>
    <row r="42" spans="1:5" ht="15">
      <c r="A42" s="33">
        <f t="shared" si="0"/>
        <v>1937</v>
      </c>
      <c r="B42" s="32">
        <v>0.7</v>
      </c>
      <c r="C42" s="32">
        <f>'DetailsTS14.2UK'!B57/100</f>
        <v>0.5</v>
      </c>
      <c r="D42" s="32">
        <v>0.15</v>
      </c>
      <c r="E42" s="32">
        <v>0.25</v>
      </c>
    </row>
    <row r="43" spans="1:5" ht="15">
      <c r="A43" s="33">
        <f t="shared" si="0"/>
        <v>1938</v>
      </c>
      <c r="B43" s="32">
        <v>0.7</v>
      </c>
      <c r="C43" s="32">
        <f>'DetailsTS14.2UK'!B58/100</f>
        <v>0.5</v>
      </c>
      <c r="D43" s="32">
        <v>0.15</v>
      </c>
      <c r="E43" s="32">
        <v>0.25</v>
      </c>
    </row>
    <row r="44" spans="1:5" ht="15">
      <c r="A44" s="33">
        <f t="shared" si="0"/>
        <v>1939</v>
      </c>
      <c r="B44" s="32">
        <v>0.7</v>
      </c>
      <c r="C44" s="32">
        <f>'DetailsTS14.2UK'!B59/100</f>
        <v>0.55</v>
      </c>
      <c r="D44" s="32">
        <v>0.15</v>
      </c>
      <c r="E44" s="32">
        <v>0.25</v>
      </c>
    </row>
    <row r="45" spans="1:5" ht="15">
      <c r="A45" s="33">
        <f t="shared" si="0"/>
        <v>1940</v>
      </c>
      <c r="B45" s="32">
        <v>0.735</v>
      </c>
      <c r="C45" s="32">
        <f>'DetailsTS14.2UK'!B60/100</f>
        <v>0.65</v>
      </c>
      <c r="D45" s="32">
        <v>0.15</v>
      </c>
      <c r="E45" s="32">
        <v>0.25</v>
      </c>
    </row>
    <row r="46" spans="1:5" ht="15">
      <c r="A46" s="33">
        <f t="shared" si="0"/>
        <v>1941</v>
      </c>
      <c r="B46" s="32">
        <v>0.77</v>
      </c>
      <c r="C46" s="32">
        <f>'DetailsTS14.2UK'!B61/100</f>
        <v>0.65</v>
      </c>
      <c r="D46" s="32">
        <v>0.15</v>
      </c>
      <c r="E46" s="32">
        <v>0.25</v>
      </c>
    </row>
    <row r="47" spans="1:5" ht="15">
      <c r="A47" s="33">
        <f t="shared" si="0"/>
        <v>1942</v>
      </c>
      <c r="B47" s="32">
        <v>0.77</v>
      </c>
      <c r="C47" s="32">
        <f>'DetailsTS14.2UK'!B62/100</f>
        <v>0.65</v>
      </c>
      <c r="D47" s="32">
        <v>0.15</v>
      </c>
      <c r="E47" s="32">
        <v>0.25</v>
      </c>
    </row>
    <row r="48" spans="1:5" ht="15">
      <c r="A48" s="33">
        <f t="shared" si="0"/>
        <v>1943</v>
      </c>
      <c r="B48" s="32">
        <v>0.77</v>
      </c>
      <c r="C48" s="32">
        <f>'DetailsTS14.2UK'!B63/100</f>
        <v>0.65</v>
      </c>
      <c r="D48" s="32">
        <v>0.15</v>
      </c>
      <c r="E48" s="32">
        <v>0.25</v>
      </c>
    </row>
    <row r="49" spans="1:5" ht="15">
      <c r="A49" s="33">
        <f t="shared" si="0"/>
        <v>1944</v>
      </c>
      <c r="B49" s="32">
        <v>0.77</v>
      </c>
      <c r="C49" s="32">
        <f>'DetailsTS14.2UK'!B64/100</f>
        <v>0.65</v>
      </c>
      <c r="D49" s="32">
        <v>0.15</v>
      </c>
      <c r="E49" s="32">
        <v>0.25</v>
      </c>
    </row>
    <row r="50" spans="1:5" ht="15">
      <c r="A50" s="33">
        <f t="shared" si="0"/>
        <v>1945</v>
      </c>
      <c r="B50" s="32">
        <v>0.77</v>
      </c>
      <c r="C50" s="32">
        <f>'DetailsTS14.2UK'!B65/100</f>
        <v>0.65</v>
      </c>
      <c r="D50" s="32">
        <v>0.15</v>
      </c>
      <c r="E50" s="32">
        <v>0.25</v>
      </c>
    </row>
    <row r="51" spans="1:5" ht="15">
      <c r="A51" s="33">
        <f t="shared" si="0"/>
        <v>1946</v>
      </c>
      <c r="B51" s="32">
        <v>0.77</v>
      </c>
      <c r="C51" s="32">
        <f>'DetailsTS14.2UK'!B66/100</f>
        <v>0.75</v>
      </c>
      <c r="D51" s="32">
        <v>0.6</v>
      </c>
      <c r="E51" s="32">
        <v>0.25</v>
      </c>
    </row>
    <row r="52" spans="1:5" ht="15">
      <c r="A52" s="33">
        <f t="shared" si="0"/>
        <v>1947</v>
      </c>
      <c r="B52" s="32">
        <v>0.77</v>
      </c>
      <c r="C52" s="32">
        <f>'DetailsTS14.2UK'!B67/100</f>
        <v>0.75</v>
      </c>
      <c r="D52" s="32">
        <v>0.6</v>
      </c>
      <c r="E52" s="32">
        <v>0.25</v>
      </c>
    </row>
    <row r="53" spans="1:5" ht="15">
      <c r="A53" s="33">
        <f t="shared" si="0"/>
        <v>1948</v>
      </c>
      <c r="B53" s="32">
        <v>0.77</v>
      </c>
      <c r="C53" s="32">
        <f>'DetailsTS14.2UK'!B68/100</f>
        <v>0.75</v>
      </c>
      <c r="D53" s="32">
        <v>0.6</v>
      </c>
      <c r="E53" s="32">
        <v>0.25</v>
      </c>
    </row>
    <row r="54" spans="1:5" ht="15">
      <c r="A54" s="33">
        <f t="shared" si="0"/>
        <v>1949</v>
      </c>
      <c r="B54" s="32">
        <v>0.77</v>
      </c>
      <c r="C54" s="32">
        <f>'DetailsTS14.2UK'!B69/100</f>
        <v>0.8</v>
      </c>
      <c r="D54" s="32">
        <v>0.38</v>
      </c>
      <c r="E54" s="32">
        <v>0.25</v>
      </c>
    </row>
    <row r="55" spans="1:5" ht="15">
      <c r="A55" s="33">
        <f t="shared" si="0"/>
        <v>1950</v>
      </c>
      <c r="B55" s="32">
        <v>0.77</v>
      </c>
      <c r="C55" s="32">
        <f>'DetailsTS14.2UK'!B70/100</f>
        <v>0.8</v>
      </c>
      <c r="D55" s="32">
        <v>0.38</v>
      </c>
      <c r="E55" s="32">
        <v>0.25</v>
      </c>
    </row>
    <row r="56" spans="1:5" ht="15">
      <c r="A56" s="33">
        <f t="shared" si="0"/>
        <v>1951</v>
      </c>
      <c r="B56" s="32">
        <v>0.77</v>
      </c>
      <c r="C56" s="32">
        <f>'DetailsTS14.2UK'!B71/100</f>
        <v>0.8</v>
      </c>
      <c r="D56" s="32">
        <v>0.38</v>
      </c>
      <c r="E56" s="32">
        <v>0.25</v>
      </c>
    </row>
    <row r="57" spans="1:5" ht="15">
      <c r="A57" s="33">
        <f t="shared" si="0"/>
        <v>1952</v>
      </c>
      <c r="B57" s="32">
        <v>0.77</v>
      </c>
      <c r="C57" s="32">
        <f>'DetailsTS14.2UK'!B72/100</f>
        <v>0.8</v>
      </c>
      <c r="D57" s="32">
        <v>0.38</v>
      </c>
      <c r="E57" s="32">
        <v>0.25</v>
      </c>
    </row>
    <row r="58" spans="1:5" ht="15">
      <c r="A58" s="33">
        <f t="shared" si="0"/>
        <v>1953</v>
      </c>
      <c r="B58" s="32">
        <v>0.77</v>
      </c>
      <c r="C58" s="32">
        <f>'DetailsTS14.2UK'!B73/100</f>
        <v>0.8</v>
      </c>
      <c r="D58" s="32">
        <v>0.38</v>
      </c>
      <c r="E58" s="32">
        <v>0.25</v>
      </c>
    </row>
    <row r="59" spans="1:5" ht="15">
      <c r="A59" s="33">
        <f t="shared" si="0"/>
        <v>1954</v>
      </c>
      <c r="B59" s="32">
        <v>0.77</v>
      </c>
      <c r="C59" s="32">
        <f>'DetailsTS14.2UK'!B74/100</f>
        <v>0.8</v>
      </c>
      <c r="D59" s="32">
        <v>0.15</v>
      </c>
      <c r="E59" s="32">
        <v>0.25</v>
      </c>
    </row>
    <row r="60" spans="1:5" ht="15">
      <c r="A60" s="33">
        <f t="shared" si="0"/>
        <v>1955</v>
      </c>
      <c r="B60" s="32">
        <v>0.77</v>
      </c>
      <c r="C60" s="32">
        <f>'DetailsTS14.2UK'!B75/100</f>
        <v>0.8</v>
      </c>
      <c r="D60" s="32">
        <v>0.15</v>
      </c>
      <c r="E60" s="32">
        <v>0.25</v>
      </c>
    </row>
    <row r="61" spans="1:5" ht="15">
      <c r="A61" s="33">
        <f t="shared" si="0"/>
        <v>1956</v>
      </c>
      <c r="B61" s="32">
        <v>0.77</v>
      </c>
      <c r="C61" s="32">
        <f>'DetailsTS14.2UK'!B76/100</f>
        <v>0.8</v>
      </c>
      <c r="D61" s="32">
        <v>0.15</v>
      </c>
      <c r="E61" s="32">
        <v>0.25</v>
      </c>
    </row>
    <row r="62" spans="1:5" ht="15">
      <c r="A62" s="33">
        <f t="shared" si="0"/>
        <v>1957</v>
      </c>
      <c r="B62" s="32">
        <v>0.77</v>
      </c>
      <c r="C62" s="32">
        <f>'DetailsTS14.2UK'!B77/100</f>
        <v>0.8</v>
      </c>
      <c r="D62" s="32">
        <v>0.15</v>
      </c>
      <c r="E62" s="32">
        <v>0.25</v>
      </c>
    </row>
    <row r="63" spans="1:5" ht="15">
      <c r="A63" s="33">
        <f t="shared" si="0"/>
        <v>1958</v>
      </c>
      <c r="B63" s="32">
        <v>0.77</v>
      </c>
      <c r="C63" s="32">
        <f>'DetailsTS14.2UK'!B78/100</f>
        <v>0.8</v>
      </c>
      <c r="D63" s="32">
        <v>0.15</v>
      </c>
      <c r="E63" s="32">
        <v>0.25</v>
      </c>
    </row>
    <row r="64" spans="1:5" ht="15">
      <c r="A64" s="33">
        <f t="shared" si="0"/>
        <v>1959</v>
      </c>
      <c r="B64" s="32">
        <v>0.77</v>
      </c>
      <c r="C64" s="32">
        <f>'DetailsTS14.2UK'!B79/100</f>
        <v>0.8</v>
      </c>
      <c r="D64" s="32">
        <v>0.15</v>
      </c>
      <c r="E64" s="32">
        <v>0.15</v>
      </c>
    </row>
    <row r="65" spans="1:5" ht="15">
      <c r="A65" s="33">
        <f t="shared" si="0"/>
        <v>1960</v>
      </c>
      <c r="B65" s="32">
        <v>0.77</v>
      </c>
      <c r="C65" s="32">
        <f>'DetailsTS14.2UK'!B80/100</f>
        <v>0.8</v>
      </c>
      <c r="D65" s="32">
        <v>0.15</v>
      </c>
      <c r="E65" s="32">
        <v>0.15</v>
      </c>
    </row>
    <row r="66" spans="1:5" ht="15">
      <c r="A66" s="33">
        <f t="shared" si="0"/>
        <v>1961</v>
      </c>
      <c r="B66" s="32">
        <v>0.77</v>
      </c>
      <c r="C66" s="32">
        <f>'DetailsTS14.2UK'!B81/100</f>
        <v>0.8</v>
      </c>
      <c r="D66" s="32">
        <v>0.15</v>
      </c>
      <c r="E66" s="32">
        <v>0.15</v>
      </c>
    </row>
    <row r="67" spans="1:5" ht="15">
      <c r="A67" s="33">
        <f t="shared" si="0"/>
        <v>1962</v>
      </c>
      <c r="B67" s="32">
        <v>0.77</v>
      </c>
      <c r="C67" s="32">
        <f>'DetailsTS14.2UK'!B82/100</f>
        <v>0.8</v>
      </c>
      <c r="D67" s="32">
        <v>0.15</v>
      </c>
      <c r="E67" s="32">
        <v>0.15</v>
      </c>
    </row>
    <row r="68" spans="1:5" ht="15">
      <c r="A68" s="33">
        <f t="shared" si="0"/>
        <v>1963</v>
      </c>
      <c r="B68" s="32">
        <v>0.77</v>
      </c>
      <c r="C68" s="32">
        <f>'DetailsTS14.2UK'!B83/100</f>
        <v>0.8</v>
      </c>
      <c r="D68" s="32">
        <v>0.15</v>
      </c>
      <c r="E68" s="32">
        <v>0.15</v>
      </c>
    </row>
    <row r="69" spans="1:5" ht="15">
      <c r="A69" s="33">
        <f t="shared" si="0"/>
        <v>1964</v>
      </c>
      <c r="B69" s="32">
        <v>0.77</v>
      </c>
      <c r="C69" s="32">
        <f>'DetailsTS14.2UK'!B84/100</f>
        <v>0.8</v>
      </c>
      <c r="D69" s="32">
        <v>0.15</v>
      </c>
      <c r="E69" s="32">
        <v>0.15</v>
      </c>
    </row>
    <row r="70" spans="1:5" ht="15">
      <c r="A70" s="33">
        <f t="shared" si="0"/>
        <v>1965</v>
      </c>
      <c r="B70" s="32">
        <v>0.77</v>
      </c>
      <c r="C70" s="32">
        <f>'DetailsTS14.2UK'!B85/100</f>
        <v>0.8</v>
      </c>
      <c r="D70" s="32">
        <v>0.15</v>
      </c>
      <c r="E70" s="32">
        <v>0.15</v>
      </c>
    </row>
    <row r="71" spans="1:5" ht="15">
      <c r="A71" s="33">
        <f aca="true" t="shared" si="1" ref="A71:A118">A70+1</f>
        <v>1966</v>
      </c>
      <c r="B71" s="32">
        <v>0.77</v>
      </c>
      <c r="C71" s="32">
        <f>'DetailsTS14.2UK'!B86/100</f>
        <v>0.8</v>
      </c>
      <c r="D71" s="32">
        <v>0.15</v>
      </c>
      <c r="E71" s="32">
        <v>0.15</v>
      </c>
    </row>
    <row r="72" spans="1:5" ht="15">
      <c r="A72" s="33">
        <f t="shared" si="1"/>
        <v>1967</v>
      </c>
      <c r="B72" s="32">
        <v>0.77</v>
      </c>
      <c r="C72" s="32">
        <f>'DetailsTS14.2UK'!B87/100</f>
        <v>0.8</v>
      </c>
      <c r="D72" s="32">
        <v>0.15</v>
      </c>
      <c r="E72" s="32">
        <v>0.15</v>
      </c>
    </row>
    <row r="73" spans="1:5" ht="15">
      <c r="A73" s="33">
        <f t="shared" si="1"/>
        <v>1968</v>
      </c>
      <c r="B73" s="32">
        <v>0.77</v>
      </c>
      <c r="C73" s="32">
        <f>'DetailsTS14.2UK'!B88/100</f>
        <v>0.8</v>
      </c>
      <c r="D73" s="32">
        <v>0.15</v>
      </c>
      <c r="E73" s="32">
        <v>0.15</v>
      </c>
    </row>
    <row r="74" spans="1:5" ht="15">
      <c r="A74" s="33">
        <f t="shared" si="1"/>
        <v>1969</v>
      </c>
      <c r="B74" s="32">
        <v>0.77</v>
      </c>
      <c r="C74" s="32">
        <f>'DetailsTS14.2UK'!B89/100</f>
        <v>0.85</v>
      </c>
      <c r="D74" s="32">
        <v>0.15</v>
      </c>
      <c r="E74" s="32">
        <v>0.2</v>
      </c>
    </row>
    <row r="75" spans="1:5" ht="15">
      <c r="A75" s="33">
        <f t="shared" si="1"/>
        <v>1970</v>
      </c>
      <c r="B75" s="32">
        <v>0.77</v>
      </c>
      <c r="C75" s="32">
        <f>'DetailsTS14.2UK'!B90/100</f>
        <v>0.85</v>
      </c>
      <c r="D75" s="32">
        <v>0.15</v>
      </c>
      <c r="E75" s="32">
        <v>0.2</v>
      </c>
    </row>
    <row r="76" spans="1:5" ht="15">
      <c r="A76" s="33">
        <f t="shared" si="1"/>
        <v>1971</v>
      </c>
      <c r="B76" s="32">
        <v>0.77</v>
      </c>
      <c r="C76" s="32">
        <f>'DetailsTS14.2UK'!B91/100</f>
        <v>0.85</v>
      </c>
      <c r="D76" s="32">
        <v>0.15</v>
      </c>
      <c r="E76" s="32">
        <v>0.2</v>
      </c>
    </row>
    <row r="77" spans="1:5" ht="15">
      <c r="A77" s="33">
        <f t="shared" si="1"/>
        <v>1972</v>
      </c>
      <c r="B77" s="32">
        <v>0.77</v>
      </c>
      <c r="C77" s="32">
        <f>'DetailsTS14.2UK'!B92/100</f>
        <v>0.75</v>
      </c>
      <c r="D77" s="32">
        <v>0.15</v>
      </c>
      <c r="E77" s="32">
        <v>0.2</v>
      </c>
    </row>
    <row r="78" spans="1:5" ht="15">
      <c r="A78" s="33">
        <f t="shared" si="1"/>
        <v>1973</v>
      </c>
      <c r="B78" s="32">
        <v>0.77</v>
      </c>
      <c r="C78" s="32">
        <f>'DetailsTS14.2UK'!B93/100</f>
        <v>0.75</v>
      </c>
      <c r="D78" s="32">
        <v>0.15</v>
      </c>
      <c r="E78" s="32">
        <v>0.2</v>
      </c>
    </row>
    <row r="79" spans="1:5" ht="15">
      <c r="A79" s="33">
        <f t="shared" si="1"/>
        <v>1974</v>
      </c>
      <c r="B79" s="32">
        <v>0.77</v>
      </c>
      <c r="C79" s="32">
        <f>'DetailsTS14.2UK'!B94/100</f>
        <v>0.75</v>
      </c>
      <c r="D79" s="32">
        <v>0.35</v>
      </c>
      <c r="E79" s="32">
        <v>0.2</v>
      </c>
    </row>
    <row r="80" spans="1:5" ht="15">
      <c r="A80" s="33">
        <f t="shared" si="1"/>
        <v>1975</v>
      </c>
      <c r="B80" s="32">
        <v>0.77</v>
      </c>
      <c r="C80" s="32">
        <f>'DetailsTS14.2UK'!B95/100</f>
        <v>0.75</v>
      </c>
      <c r="D80" s="32">
        <v>0.35</v>
      </c>
      <c r="E80" s="32">
        <v>0.2</v>
      </c>
    </row>
    <row r="81" spans="1:5" ht="15">
      <c r="A81" s="33">
        <f t="shared" si="1"/>
        <v>1976</v>
      </c>
      <c r="B81" s="32">
        <v>0.77</v>
      </c>
      <c r="C81" s="32">
        <f>'DetailsTS14.2UK'!B96/100</f>
        <v>0.75</v>
      </c>
      <c r="D81" s="32">
        <v>0.35</v>
      </c>
      <c r="E81" s="32">
        <v>0.2</v>
      </c>
    </row>
    <row r="82" spans="1:5" ht="15">
      <c r="A82" s="33">
        <f t="shared" si="1"/>
        <v>1977</v>
      </c>
      <c r="B82" s="32">
        <v>0.7</v>
      </c>
      <c r="C82" s="32">
        <f>'DetailsTS14.2UK'!B97/100</f>
        <v>0.75</v>
      </c>
      <c r="D82" s="32">
        <v>0.35</v>
      </c>
      <c r="E82" s="32">
        <v>0.2</v>
      </c>
    </row>
    <row r="83" spans="1:5" ht="15">
      <c r="A83" s="33">
        <f t="shared" si="1"/>
        <v>1978</v>
      </c>
      <c r="B83" s="32">
        <v>0.7</v>
      </c>
      <c r="C83" s="32">
        <f>'DetailsTS14.2UK'!B98/100</f>
        <v>0.75</v>
      </c>
      <c r="D83" s="32">
        <v>0.35</v>
      </c>
      <c r="E83" s="32">
        <v>0.2</v>
      </c>
    </row>
    <row r="84" spans="1:5" ht="15">
      <c r="A84" s="33">
        <f t="shared" si="1"/>
        <v>1979</v>
      </c>
      <c r="B84" s="32">
        <v>0.7</v>
      </c>
      <c r="C84" s="32">
        <f>'DetailsTS14.2UK'!B99/100</f>
        <v>0.75</v>
      </c>
      <c r="D84" s="32">
        <v>0.35</v>
      </c>
      <c r="E84" s="32">
        <v>0.2</v>
      </c>
    </row>
    <row r="85" spans="1:5" ht="15">
      <c r="A85" s="33">
        <f t="shared" si="1"/>
        <v>1980</v>
      </c>
      <c r="B85" s="32">
        <v>0.7</v>
      </c>
      <c r="C85" s="32">
        <f>'DetailsTS14.2UK'!B100/100</f>
        <v>0.75</v>
      </c>
      <c r="D85" s="32">
        <v>0.35</v>
      </c>
      <c r="E85" s="32">
        <v>0.2</v>
      </c>
    </row>
    <row r="86" spans="1:5" ht="15">
      <c r="A86" s="33">
        <f t="shared" si="1"/>
        <v>1981</v>
      </c>
      <c r="B86" s="32">
        <v>0.7</v>
      </c>
      <c r="C86" s="32">
        <f>'DetailsTS14.2UK'!B101/100</f>
        <v>0.75</v>
      </c>
      <c r="D86" s="32">
        <v>0.35</v>
      </c>
      <c r="E86" s="32">
        <v>0.2</v>
      </c>
    </row>
    <row r="87" spans="1:5" ht="15">
      <c r="A87" s="33">
        <f t="shared" si="1"/>
        <v>1982</v>
      </c>
      <c r="B87" s="32">
        <v>0.65</v>
      </c>
      <c r="C87" s="32">
        <f>'DetailsTS14.2UK'!B102/100</f>
        <v>0.75</v>
      </c>
      <c r="D87" s="32">
        <v>0.35</v>
      </c>
      <c r="E87" s="32">
        <v>0.2</v>
      </c>
    </row>
    <row r="88" spans="1:5" ht="15">
      <c r="A88" s="33">
        <f t="shared" si="1"/>
        <v>1983</v>
      </c>
      <c r="B88" s="32">
        <v>0.6</v>
      </c>
      <c r="C88" s="32">
        <f>'DetailsTS14.2UK'!B103/100</f>
        <v>0.75</v>
      </c>
      <c r="D88" s="32">
        <v>0.35</v>
      </c>
      <c r="E88" s="32">
        <v>0.2</v>
      </c>
    </row>
    <row r="89" spans="1:5" ht="15">
      <c r="A89" s="33">
        <f t="shared" si="1"/>
        <v>1984</v>
      </c>
      <c r="B89" s="32">
        <v>0.55</v>
      </c>
      <c r="C89" s="32">
        <f>'DetailsTS14.2UK'!B104/100</f>
        <v>0.6</v>
      </c>
      <c r="D89" s="32">
        <v>0.35</v>
      </c>
      <c r="E89" s="32">
        <v>0.4</v>
      </c>
    </row>
    <row r="90" spans="1:5" ht="15">
      <c r="A90" s="33">
        <f t="shared" si="1"/>
        <v>1985</v>
      </c>
      <c r="B90" s="32">
        <v>0.55</v>
      </c>
      <c r="C90" s="32">
        <f>'DetailsTS14.2UK'!B105/100</f>
        <v>0.6</v>
      </c>
      <c r="D90" s="32">
        <v>0.35</v>
      </c>
      <c r="E90" s="32">
        <v>0.4</v>
      </c>
    </row>
    <row r="91" spans="1:5" ht="15">
      <c r="A91" s="33">
        <f t="shared" si="1"/>
        <v>1986</v>
      </c>
      <c r="B91" s="32">
        <v>0.55</v>
      </c>
      <c r="C91" s="32">
        <f>'DetailsTS14.2UK'!B106/100</f>
        <v>0.6</v>
      </c>
      <c r="D91" s="32">
        <v>0.35</v>
      </c>
      <c r="E91" s="32">
        <v>0.4</v>
      </c>
    </row>
    <row r="92" spans="1:5" ht="15">
      <c r="A92" s="33">
        <f t="shared" si="1"/>
        <v>1987</v>
      </c>
      <c r="B92" s="32">
        <v>0.55</v>
      </c>
      <c r="C92" s="32">
        <f>'DetailsTS14.2UK'!B107/100</f>
        <v>0.6</v>
      </c>
      <c r="D92" s="32">
        <v>0.35</v>
      </c>
      <c r="E92" s="32">
        <v>0.4</v>
      </c>
    </row>
    <row r="93" spans="1:5" ht="15">
      <c r="A93" s="33">
        <f t="shared" si="1"/>
        <v>1988</v>
      </c>
      <c r="B93" s="32">
        <v>0.55</v>
      </c>
      <c r="C93" s="32">
        <f>'DetailsTS14.2UK'!B108/100</f>
        <v>0.4</v>
      </c>
      <c r="D93" s="32">
        <v>0.35</v>
      </c>
      <c r="E93" s="32">
        <v>0.4</v>
      </c>
    </row>
    <row r="94" spans="1:5" ht="15">
      <c r="A94" s="33">
        <f t="shared" si="1"/>
        <v>1989</v>
      </c>
      <c r="B94" s="32">
        <v>0.55</v>
      </c>
      <c r="C94" s="32">
        <f>'DetailsTS14.2UK'!B109/100</f>
        <v>0.4</v>
      </c>
      <c r="D94" s="32">
        <v>0.35</v>
      </c>
      <c r="E94" s="32">
        <v>0.4</v>
      </c>
    </row>
    <row r="95" spans="1:5" ht="15">
      <c r="A95" s="33">
        <f t="shared" si="1"/>
        <v>1990</v>
      </c>
      <c r="B95" s="32">
        <v>0.55</v>
      </c>
      <c r="C95" s="32">
        <f>'DetailsTS14.2UK'!B110/100</f>
        <v>0.4</v>
      </c>
      <c r="D95" s="32">
        <v>0.35</v>
      </c>
      <c r="E95" s="32">
        <v>0.4</v>
      </c>
    </row>
    <row r="96" spans="1:5" ht="15">
      <c r="A96" s="33">
        <f t="shared" si="1"/>
        <v>1991</v>
      </c>
      <c r="B96" s="32">
        <v>0.55</v>
      </c>
      <c r="C96" s="32">
        <f>'DetailsTS14.2UK'!B111/100</f>
        <v>0.4</v>
      </c>
      <c r="D96" s="32">
        <v>0.35</v>
      </c>
      <c r="E96" s="32">
        <v>0.4</v>
      </c>
    </row>
    <row r="97" spans="1:5" ht="15">
      <c r="A97" s="33">
        <f t="shared" si="1"/>
        <v>1992</v>
      </c>
      <c r="B97" s="32">
        <v>0.55</v>
      </c>
      <c r="C97" s="32">
        <f>'DetailsTS14.2UK'!B112/100</f>
        <v>0.4</v>
      </c>
      <c r="D97" s="32">
        <v>0.35</v>
      </c>
      <c r="E97" s="32">
        <v>0.4</v>
      </c>
    </row>
    <row r="98" spans="1:5" ht="15">
      <c r="A98" s="33">
        <f t="shared" si="1"/>
        <v>1993</v>
      </c>
      <c r="B98" s="32">
        <v>0.55</v>
      </c>
      <c r="C98" s="32">
        <f>'DetailsTS14.2UK'!B113/100</f>
        <v>0.4</v>
      </c>
      <c r="D98" s="32">
        <v>0.35</v>
      </c>
      <c r="E98" s="32">
        <v>0.4</v>
      </c>
    </row>
    <row r="99" spans="1:5" ht="15">
      <c r="A99" s="33">
        <f t="shared" si="1"/>
        <v>1994</v>
      </c>
      <c r="B99" s="32">
        <v>0.55</v>
      </c>
      <c r="C99" s="32">
        <f>'DetailsTS14.2UK'!B114/100</f>
        <v>0.4</v>
      </c>
      <c r="D99" s="32">
        <v>0.35</v>
      </c>
      <c r="E99" s="32">
        <v>0.4</v>
      </c>
    </row>
    <row r="100" spans="1:5" ht="15">
      <c r="A100" s="33">
        <f t="shared" si="1"/>
        <v>1995</v>
      </c>
      <c r="B100" s="32">
        <v>0.55</v>
      </c>
      <c r="C100" s="32">
        <f>'DetailsTS14.2UK'!B115/100</f>
        <v>0.4</v>
      </c>
      <c r="D100" s="32">
        <v>0.35</v>
      </c>
      <c r="E100" s="32">
        <v>0.4</v>
      </c>
    </row>
    <row r="101" spans="1:5" ht="15">
      <c r="A101" s="33">
        <f t="shared" si="1"/>
        <v>1996</v>
      </c>
      <c r="B101" s="32">
        <v>0.55</v>
      </c>
      <c r="C101" s="32">
        <f>'DetailsTS14.2UK'!B116/100</f>
        <v>0.4</v>
      </c>
      <c r="D101" s="32">
        <v>0.3</v>
      </c>
      <c r="E101" s="32">
        <v>0.4</v>
      </c>
    </row>
    <row r="102" spans="1:5" ht="15">
      <c r="A102" s="33">
        <f t="shared" si="1"/>
        <v>1997</v>
      </c>
      <c r="B102" s="32">
        <v>0.55</v>
      </c>
      <c r="C102" s="32">
        <f>'DetailsTS14.2UK'!B117/100</f>
        <v>0.4</v>
      </c>
      <c r="D102" s="32">
        <v>0.3</v>
      </c>
      <c r="E102" s="32">
        <v>0.4</v>
      </c>
    </row>
    <row r="103" spans="1:5" ht="15">
      <c r="A103" s="33">
        <f t="shared" si="1"/>
        <v>1998</v>
      </c>
      <c r="B103" s="32">
        <v>0.55</v>
      </c>
      <c r="C103" s="32">
        <f>'DetailsTS14.2UK'!B118/100</f>
        <v>0.4</v>
      </c>
      <c r="D103" s="32">
        <v>0.3</v>
      </c>
      <c r="E103" s="32">
        <v>0.4</v>
      </c>
    </row>
    <row r="104" spans="1:5" ht="15">
      <c r="A104" s="33">
        <f t="shared" si="1"/>
        <v>1999</v>
      </c>
      <c r="B104" s="32">
        <v>0.55</v>
      </c>
      <c r="C104" s="32">
        <f>'DetailsTS14.2UK'!B119/100</f>
        <v>0.4</v>
      </c>
      <c r="D104" s="32">
        <v>0.3</v>
      </c>
      <c r="E104" s="32">
        <v>0.4</v>
      </c>
    </row>
    <row r="105" spans="1:5" ht="15">
      <c r="A105" s="33">
        <f t="shared" si="1"/>
        <v>2000</v>
      </c>
      <c r="B105" s="32">
        <v>0.55</v>
      </c>
      <c r="C105" s="32">
        <f>'DetailsTS14.2UK'!B120/100</f>
        <v>0.4</v>
      </c>
      <c r="D105" s="32">
        <v>0.3</v>
      </c>
      <c r="E105" s="32">
        <v>0.4</v>
      </c>
    </row>
    <row r="106" spans="1:6" ht="15">
      <c r="A106" s="33">
        <f t="shared" si="1"/>
        <v>2001</v>
      </c>
      <c r="B106" s="32">
        <v>0.55</v>
      </c>
      <c r="C106" s="32">
        <f>'DetailsTS14.2UK'!B121/100</f>
        <v>0.4</v>
      </c>
      <c r="D106" s="32">
        <v>0.3</v>
      </c>
      <c r="E106" s="32">
        <v>0.4</v>
      </c>
      <c r="F106" s="6"/>
    </row>
    <row r="107" spans="1:5" ht="15">
      <c r="A107" s="33">
        <f t="shared" si="1"/>
        <v>2002</v>
      </c>
      <c r="B107" s="32">
        <v>0.5</v>
      </c>
      <c r="C107" s="32">
        <f>'DetailsTS14.2UK'!B122/100</f>
        <v>0.4</v>
      </c>
      <c r="D107" s="32">
        <v>0.3</v>
      </c>
      <c r="E107" s="32">
        <v>0.4</v>
      </c>
    </row>
    <row r="108" spans="1:5" ht="15">
      <c r="A108" s="33">
        <f t="shared" si="1"/>
        <v>2003</v>
      </c>
      <c r="B108" s="32">
        <v>0.49</v>
      </c>
      <c r="C108" s="32">
        <f>'DetailsTS14.2UK'!B123/100</f>
        <v>0.4</v>
      </c>
      <c r="D108" s="32">
        <v>0.3</v>
      </c>
      <c r="E108" s="32">
        <v>0.4</v>
      </c>
    </row>
    <row r="109" spans="1:5" ht="15">
      <c r="A109" s="33">
        <f t="shared" si="1"/>
        <v>2004</v>
      </c>
      <c r="B109" s="32">
        <v>0.48</v>
      </c>
      <c r="C109" s="32">
        <f>'DetailsTS14.2UK'!B124/100</f>
        <v>0.4</v>
      </c>
      <c r="D109" s="32">
        <v>0.3</v>
      </c>
      <c r="E109" s="32">
        <v>0.4</v>
      </c>
    </row>
    <row r="110" spans="1:5" ht="15">
      <c r="A110" s="33">
        <f t="shared" si="1"/>
        <v>2005</v>
      </c>
      <c r="B110" s="32">
        <v>0.47</v>
      </c>
      <c r="C110" s="32">
        <f>'DetailsTS14.2UK'!B125/100</f>
        <v>0.4</v>
      </c>
      <c r="D110" s="32">
        <v>0.3</v>
      </c>
      <c r="E110" s="32">
        <v>0.4</v>
      </c>
    </row>
    <row r="111" spans="1:5" ht="15">
      <c r="A111" s="33">
        <f t="shared" si="1"/>
        <v>2006</v>
      </c>
      <c r="B111" s="32">
        <v>0.46</v>
      </c>
      <c r="C111" s="32">
        <f>'DetailsTS14.2UK'!B126/100</f>
        <v>0.4</v>
      </c>
      <c r="D111" s="32">
        <v>0.3</v>
      </c>
      <c r="E111" s="32">
        <v>0.4</v>
      </c>
    </row>
    <row r="112" spans="1:5" ht="15">
      <c r="A112" s="33">
        <f t="shared" si="1"/>
        <v>2007</v>
      </c>
      <c r="B112" s="32">
        <v>0.45</v>
      </c>
      <c r="C112" s="32">
        <f>'DetailsTS14.2UK'!B127/100</f>
        <v>0.4</v>
      </c>
      <c r="D112" s="32">
        <v>0.3</v>
      </c>
      <c r="E112" s="32">
        <v>0.4</v>
      </c>
    </row>
    <row r="113" spans="1:5" ht="15">
      <c r="A113" s="33">
        <f t="shared" si="1"/>
        <v>2008</v>
      </c>
      <c r="B113" s="32">
        <v>0.45</v>
      </c>
      <c r="C113" s="32">
        <f>'DetailsTS14.2UK'!B128/100</f>
        <v>0.4</v>
      </c>
      <c r="D113" s="32">
        <v>0.3</v>
      </c>
      <c r="E113" s="32">
        <v>0.4</v>
      </c>
    </row>
    <row r="114" spans="1:5" ht="15">
      <c r="A114" s="33">
        <f t="shared" si="1"/>
        <v>2009</v>
      </c>
      <c r="B114" s="32">
        <v>0.45</v>
      </c>
      <c r="C114" s="32">
        <f>'DetailsTS14.2UK'!B129/100</f>
        <v>0.4</v>
      </c>
      <c r="D114" s="32">
        <v>0.3</v>
      </c>
      <c r="E114" s="32">
        <v>0.4</v>
      </c>
    </row>
    <row r="115" spans="1:5" ht="15">
      <c r="A115" s="33">
        <f t="shared" si="1"/>
        <v>2010</v>
      </c>
      <c r="B115" s="32">
        <v>0.35</v>
      </c>
      <c r="C115" s="32">
        <f>'DetailsTS14.2UK'!B130/100</f>
        <v>0.4</v>
      </c>
      <c r="D115" s="32">
        <v>0.3</v>
      </c>
      <c r="E115" s="32">
        <v>0.4</v>
      </c>
    </row>
    <row r="116" spans="1:5" ht="15">
      <c r="A116" s="33">
        <f t="shared" si="1"/>
        <v>2011</v>
      </c>
      <c r="B116" s="32">
        <v>0.35</v>
      </c>
      <c r="C116" s="32">
        <f>'DetailsTS14.2UK'!B131/100</f>
        <v>0.4</v>
      </c>
      <c r="D116" s="32">
        <v>0.3</v>
      </c>
      <c r="E116" s="32">
        <v>0.45</v>
      </c>
    </row>
    <row r="117" spans="1:5" ht="15">
      <c r="A117" s="33">
        <f t="shared" si="1"/>
        <v>2012</v>
      </c>
      <c r="B117" s="32">
        <v>0.35</v>
      </c>
      <c r="C117" s="32">
        <f>C116</f>
        <v>0.4</v>
      </c>
      <c r="D117" s="32">
        <v>0.3</v>
      </c>
      <c r="E117" s="32">
        <v>0.45</v>
      </c>
    </row>
    <row r="118" spans="1:5" ht="15" thickBot="1">
      <c r="A118" s="34">
        <f t="shared" si="1"/>
        <v>2013</v>
      </c>
      <c r="B118" s="35">
        <v>0.35</v>
      </c>
      <c r="C118" s="35">
        <f>C117</f>
        <v>0.4</v>
      </c>
      <c r="D118" s="35">
        <v>0.3</v>
      </c>
      <c r="E118" s="35">
        <v>0.45</v>
      </c>
    </row>
    <row r="119" ht="13.5" thickTop="1">
      <c r="D119" s="3"/>
    </row>
    <row r="120" ht="12.75">
      <c r="D120" s="3"/>
    </row>
    <row r="121" spans="1:4" ht="12.75">
      <c r="A121" s="2" t="s">
        <v>61</v>
      </c>
      <c r="B121" s="6"/>
      <c r="D121" s="3"/>
    </row>
    <row r="122" spans="1:4" ht="12.75">
      <c r="A122" s="2" t="s">
        <v>62</v>
      </c>
      <c r="D122" s="3"/>
    </row>
    <row r="123" spans="1:4" ht="12.75">
      <c r="A123" s="2" t="s">
        <v>60</v>
      </c>
      <c r="D123" s="3"/>
    </row>
    <row r="124" spans="1:4" ht="12.75">
      <c r="A124" s="2" t="s">
        <v>87</v>
      </c>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row r="140" ht="12.75">
      <c r="D140" s="3"/>
    </row>
    <row r="141" ht="12.75">
      <c r="D141" s="3"/>
    </row>
    <row r="142" ht="12.75">
      <c r="D142" s="3"/>
    </row>
    <row r="143" ht="12.75">
      <c r="D143" s="3"/>
    </row>
    <row r="144" ht="12.75">
      <c r="D144" s="3"/>
    </row>
    <row r="145" ht="12.75">
      <c r="D145" s="3"/>
    </row>
    <row r="146" ht="12.75">
      <c r="D146" s="3"/>
    </row>
    <row r="147" ht="12.75">
      <c r="D147" s="3"/>
    </row>
    <row r="148" ht="12.75">
      <c r="D148" s="3"/>
    </row>
    <row r="149" ht="12.75">
      <c r="D149" s="3"/>
    </row>
    <row r="150" ht="12.75">
      <c r="D150" s="3"/>
    </row>
    <row r="151" ht="12.75">
      <c r="D151" s="3"/>
    </row>
    <row r="152" ht="12.75">
      <c r="D152" s="3"/>
    </row>
    <row r="153" ht="12.75">
      <c r="D153" s="3"/>
    </row>
    <row r="154" ht="12.75">
      <c r="D154" s="3"/>
    </row>
    <row r="155" ht="12.75">
      <c r="D155" s="3"/>
    </row>
    <row r="156" ht="12.75">
      <c r="D156" s="3"/>
    </row>
    <row r="157" ht="12.75">
      <c r="D157" s="3"/>
    </row>
    <row r="158" ht="12.75">
      <c r="D158" s="3"/>
    </row>
    <row r="159" ht="12.75">
      <c r="D159" s="3"/>
    </row>
    <row r="160" ht="12.75">
      <c r="D160" s="3"/>
    </row>
    <row r="161" ht="12.75">
      <c r="D161" s="3"/>
    </row>
    <row r="162" ht="12.75">
      <c r="D162" s="3"/>
    </row>
    <row r="163" ht="12.75">
      <c r="D163" s="3"/>
    </row>
    <row r="164" ht="12.75">
      <c r="D164" s="3"/>
    </row>
    <row r="165" ht="12.75">
      <c r="D165" s="3"/>
    </row>
    <row r="166" ht="12.75">
      <c r="D166" s="3"/>
    </row>
    <row r="167" ht="12.75">
      <c r="D167" s="3"/>
    </row>
    <row r="168" ht="12.75">
      <c r="D168" s="3"/>
    </row>
    <row r="169" ht="12.75">
      <c r="D169" s="3"/>
    </row>
    <row r="170" ht="12.75">
      <c r="D170" s="3"/>
    </row>
    <row r="171" ht="12.75">
      <c r="D171" s="3"/>
    </row>
    <row r="172" ht="12.75">
      <c r="D172" s="3"/>
    </row>
    <row r="173" ht="12.75">
      <c r="D173" s="3"/>
    </row>
  </sheetData>
  <sheetProtection/>
  <mergeCells count="1">
    <mergeCell ref="A3:E3"/>
  </mergeCells>
  <printOptions horizontalCentered="1" verticalCentered="1"/>
  <pageMargins left="0.7874015748031497" right="0.7874015748031497" top="0.984251968503937" bottom="0.984251968503937" header="0.5118110236220472" footer="0.5118110236220472"/>
  <pageSetup fitToHeight="2" fitToWidth="1" horizontalDpi="600" verticalDpi="600" orientation="portrait" paperSize="9" scale="26" r:id="rId1"/>
</worksheet>
</file>

<file path=xl/worksheets/sheet3.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5" max="5" width="50.7109375" style="0" customWidth="1"/>
    <col min="7" max="7" width="50.7109375" style="0" customWidth="1"/>
    <col min="9" max="9" width="40.7109375" style="0" customWidth="1"/>
    <col min="10" max="10" width="70.7109375" style="0" customWidth="1"/>
  </cols>
  <sheetData>
    <row r="1" ht="12.75">
      <c r="A1" s="2" t="s">
        <v>52</v>
      </c>
    </row>
    <row r="3" ht="12.75">
      <c r="A3" s="14" t="s">
        <v>47</v>
      </c>
    </row>
    <row r="4" ht="12.75">
      <c r="A4" t="s">
        <v>10</v>
      </c>
    </row>
    <row r="5" ht="12.75">
      <c r="A5" s="14" t="s">
        <v>21</v>
      </c>
    </row>
    <row r="6" ht="12.75">
      <c r="A6" s="14" t="s">
        <v>16</v>
      </c>
    </row>
    <row r="7" ht="12.75">
      <c r="A7" s="14" t="s">
        <v>48</v>
      </c>
    </row>
    <row r="8" ht="12.75">
      <c r="A8" s="14" t="s">
        <v>43</v>
      </c>
    </row>
    <row r="9" ht="12.75">
      <c r="A9" s="14" t="s">
        <v>44</v>
      </c>
    </row>
    <row r="10" ht="12.75">
      <c r="A10" s="14" t="s">
        <v>45</v>
      </c>
    </row>
    <row r="11" ht="12.75">
      <c r="A11" s="14" t="s">
        <v>46</v>
      </c>
    </row>
    <row r="12" spans="1:2" ht="12.75">
      <c r="A12" s="14" t="s">
        <v>50</v>
      </c>
      <c r="B12" s="14" t="s">
        <v>51</v>
      </c>
    </row>
    <row r="14" spans="1:12" ht="52.5">
      <c r="A14" s="7"/>
      <c r="B14" s="15" t="s">
        <v>39</v>
      </c>
      <c r="C14" s="15" t="s">
        <v>40</v>
      </c>
      <c r="D14" s="15" t="s">
        <v>17</v>
      </c>
      <c r="E14" s="16" t="s">
        <v>5</v>
      </c>
      <c r="F14" s="8" t="s">
        <v>12</v>
      </c>
      <c r="G14" s="8" t="s">
        <v>5</v>
      </c>
      <c r="H14" s="8" t="s">
        <v>9</v>
      </c>
      <c r="I14" s="9" t="s">
        <v>5</v>
      </c>
      <c r="J14" s="9" t="s">
        <v>6</v>
      </c>
      <c r="K14" s="9"/>
      <c r="L14" s="9"/>
    </row>
    <row r="15" spans="1:12" ht="12.75">
      <c r="A15">
        <v>1909</v>
      </c>
      <c r="B15" s="17">
        <v>8.333333333333334</v>
      </c>
      <c r="C15" s="17">
        <v>8.333333333333334</v>
      </c>
      <c r="D15" s="17">
        <v>5.833333333333334</v>
      </c>
      <c r="E15" s="12" t="s">
        <v>49</v>
      </c>
      <c r="F15" s="10">
        <v>2.5</v>
      </c>
      <c r="G15" s="12" t="s">
        <v>41</v>
      </c>
      <c r="H15" s="11"/>
      <c r="I15" s="13"/>
      <c r="J15" s="18"/>
      <c r="K15" s="10">
        <v>8.333333333333334</v>
      </c>
      <c r="L15" s="10">
        <v>8.333333333333334</v>
      </c>
    </row>
    <row r="16" spans="1:12" ht="12.75">
      <c r="A16">
        <v>1910</v>
      </c>
      <c r="B16" s="17">
        <v>8.333333333333334</v>
      </c>
      <c r="C16" s="17">
        <v>8.333333333333334</v>
      </c>
      <c r="D16" s="17">
        <v>5.833333333333334</v>
      </c>
      <c r="E16" s="12" t="s">
        <v>7</v>
      </c>
      <c r="F16" s="10">
        <v>2.5</v>
      </c>
      <c r="G16" s="19" t="s">
        <v>7</v>
      </c>
      <c r="H16" s="11"/>
      <c r="I16" s="13"/>
      <c r="J16" s="18"/>
      <c r="K16" s="10">
        <v>8.333333333333334</v>
      </c>
      <c r="L16" s="10">
        <v>8.333333333333334</v>
      </c>
    </row>
    <row r="17" spans="1:12" ht="12.75">
      <c r="A17">
        <v>1911</v>
      </c>
      <c r="B17" s="17">
        <v>8.333333333333334</v>
      </c>
      <c r="C17" s="17">
        <v>8.333333333333334</v>
      </c>
      <c r="D17" s="17">
        <v>5.833333333333334</v>
      </c>
      <c r="E17" s="12" t="s">
        <v>42</v>
      </c>
      <c r="F17" s="10">
        <v>2.5</v>
      </c>
      <c r="G17" s="19" t="s">
        <v>7</v>
      </c>
      <c r="H17" s="11"/>
      <c r="I17" s="13"/>
      <c r="J17" s="18"/>
      <c r="K17" s="10">
        <v>8.333333333333334</v>
      </c>
      <c r="L17" s="10">
        <v>8.333333333333334</v>
      </c>
    </row>
    <row r="18" spans="1:12" ht="12.75">
      <c r="A18">
        <v>1912</v>
      </c>
      <c r="B18" s="17">
        <v>8.333333333333334</v>
      </c>
      <c r="C18" s="17">
        <v>8.333333333333334</v>
      </c>
      <c r="D18" s="17">
        <v>5.833333333333334</v>
      </c>
      <c r="E18" s="12" t="s">
        <v>7</v>
      </c>
      <c r="F18" s="10">
        <v>2.5</v>
      </c>
      <c r="G18" s="19" t="s">
        <v>7</v>
      </c>
      <c r="H18" s="11"/>
      <c r="I18" s="13"/>
      <c r="J18" s="18"/>
      <c r="K18" s="10">
        <v>8.333333333333334</v>
      </c>
      <c r="L18" s="10">
        <v>8.333333333333334</v>
      </c>
    </row>
    <row r="19" spans="1:12" ht="12.75">
      <c r="A19">
        <v>1913</v>
      </c>
      <c r="B19" s="17">
        <v>8.333333333333334</v>
      </c>
      <c r="C19" s="17">
        <v>8.333333333333334</v>
      </c>
      <c r="D19" s="17">
        <v>5.833333333333334</v>
      </c>
      <c r="E19" s="12" t="s">
        <v>7</v>
      </c>
      <c r="F19" s="10">
        <v>2.5</v>
      </c>
      <c r="G19" s="19" t="s">
        <v>7</v>
      </c>
      <c r="H19" s="11"/>
      <c r="I19" s="13"/>
      <c r="J19" s="18"/>
      <c r="K19" s="10">
        <v>14.722083333333334</v>
      </c>
      <c r="L19" s="10">
        <v>14.722083333333334</v>
      </c>
    </row>
    <row r="20" spans="1:12" ht="12.75">
      <c r="A20">
        <v>1914</v>
      </c>
      <c r="B20" s="17">
        <v>17.222220833333335</v>
      </c>
      <c r="C20" s="17">
        <v>17.222220833333335</v>
      </c>
      <c r="D20" s="17">
        <v>8.333333333333334</v>
      </c>
      <c r="E20" s="12" t="s">
        <v>7</v>
      </c>
      <c r="F20" s="10">
        <v>8.888887500000001</v>
      </c>
      <c r="G20" s="19" t="s">
        <v>7</v>
      </c>
      <c r="H20" s="11"/>
      <c r="I20" s="13"/>
      <c r="J20" s="18"/>
      <c r="K20" s="10">
        <v>25.833333333333336</v>
      </c>
      <c r="L20" s="10">
        <v>25.833333333333336</v>
      </c>
    </row>
    <row r="21" spans="1:12" ht="12.75">
      <c r="A21">
        <v>1915</v>
      </c>
      <c r="B21" s="17">
        <v>32.5</v>
      </c>
      <c r="C21" s="17">
        <v>32.5</v>
      </c>
      <c r="D21" s="17">
        <v>15</v>
      </c>
      <c r="E21" s="12" t="s">
        <v>7</v>
      </c>
      <c r="F21" s="10">
        <v>17.5</v>
      </c>
      <c r="G21" s="19" t="s">
        <v>7</v>
      </c>
      <c r="H21" s="11"/>
      <c r="I21" s="13"/>
      <c r="J21" s="18"/>
      <c r="K21" s="10">
        <v>32.5</v>
      </c>
      <c r="L21" s="10">
        <v>32.5</v>
      </c>
    </row>
    <row r="22" spans="1:12" ht="12.75">
      <c r="A22">
        <v>1916</v>
      </c>
      <c r="B22" s="17">
        <v>42.5</v>
      </c>
      <c r="C22" s="17">
        <v>42.5</v>
      </c>
      <c r="D22" s="17">
        <v>25</v>
      </c>
      <c r="E22" s="12" t="s">
        <v>7</v>
      </c>
      <c r="F22" s="10">
        <v>17.5</v>
      </c>
      <c r="G22" s="19" t="s">
        <v>7</v>
      </c>
      <c r="H22" s="11"/>
      <c r="I22" s="13"/>
      <c r="J22" s="18"/>
      <c r="K22" s="10">
        <v>42.5</v>
      </c>
      <c r="L22" s="10">
        <v>42.5</v>
      </c>
    </row>
    <row r="23" spans="1:12" ht="12.75">
      <c r="A23">
        <v>1917</v>
      </c>
      <c r="B23" s="17">
        <v>42.5</v>
      </c>
      <c r="C23" s="17">
        <v>42.5</v>
      </c>
      <c r="D23" s="17">
        <v>25</v>
      </c>
      <c r="E23" s="12" t="s">
        <v>7</v>
      </c>
      <c r="F23" s="10">
        <v>17.5</v>
      </c>
      <c r="G23" s="19" t="s">
        <v>7</v>
      </c>
      <c r="H23" s="11"/>
      <c r="I23" s="13"/>
      <c r="J23" s="18"/>
      <c r="K23" s="10">
        <v>47.5</v>
      </c>
      <c r="L23" s="10">
        <v>47.5</v>
      </c>
    </row>
    <row r="24" spans="1:12" ht="12.75">
      <c r="A24">
        <v>1918</v>
      </c>
      <c r="B24" s="17">
        <v>52.5</v>
      </c>
      <c r="C24" s="17">
        <v>52.5</v>
      </c>
      <c r="D24" s="17">
        <v>30</v>
      </c>
      <c r="E24" s="12" t="s">
        <v>7</v>
      </c>
      <c r="F24" s="10">
        <v>22.5</v>
      </c>
      <c r="G24" s="12" t="s">
        <v>33</v>
      </c>
      <c r="H24" s="11"/>
      <c r="I24" s="13"/>
      <c r="J24" s="18"/>
      <c r="K24" s="10">
        <v>52.5</v>
      </c>
      <c r="L24" s="10">
        <v>52.5</v>
      </c>
    </row>
    <row r="25" spans="1:12" ht="12.75">
      <c r="A25">
        <v>1919</v>
      </c>
      <c r="B25" s="17">
        <v>52.5</v>
      </c>
      <c r="C25" s="17">
        <v>52.5</v>
      </c>
      <c r="D25" s="17">
        <v>30</v>
      </c>
      <c r="E25" s="12" t="s">
        <v>7</v>
      </c>
      <c r="F25" s="10">
        <v>22.5</v>
      </c>
      <c r="G25" s="12" t="s">
        <v>7</v>
      </c>
      <c r="H25" s="11"/>
      <c r="I25" s="13"/>
      <c r="J25" s="18"/>
      <c r="K25" s="10">
        <v>60</v>
      </c>
      <c r="L25" s="10">
        <v>60</v>
      </c>
    </row>
    <row r="26" spans="1:12" ht="12.75">
      <c r="A26">
        <v>1920</v>
      </c>
      <c r="B26" s="17">
        <v>60</v>
      </c>
      <c r="C26" s="17">
        <v>60</v>
      </c>
      <c r="D26" s="17">
        <v>30</v>
      </c>
      <c r="E26" s="12" t="s">
        <v>34</v>
      </c>
      <c r="F26" s="10">
        <v>30</v>
      </c>
      <c r="G26" s="12" t="s">
        <v>7</v>
      </c>
      <c r="H26" s="11"/>
      <c r="I26" s="13"/>
      <c r="J26" s="18"/>
      <c r="K26" s="10">
        <v>60</v>
      </c>
      <c r="L26" s="10">
        <v>60</v>
      </c>
    </row>
    <row r="27" spans="1:12" ht="12.75">
      <c r="A27">
        <v>1921</v>
      </c>
      <c r="B27" s="17">
        <v>60</v>
      </c>
      <c r="C27" s="17">
        <v>60</v>
      </c>
      <c r="D27" s="17">
        <v>30</v>
      </c>
      <c r="E27" s="12" t="s">
        <v>7</v>
      </c>
      <c r="F27" s="10">
        <v>30</v>
      </c>
      <c r="G27" s="12" t="s">
        <v>7</v>
      </c>
      <c r="H27" s="11"/>
      <c r="I27" s="13"/>
      <c r="J27" s="18"/>
      <c r="K27" s="10">
        <v>60</v>
      </c>
      <c r="L27" s="10">
        <v>60</v>
      </c>
    </row>
    <row r="28" spans="1:12" ht="12.75">
      <c r="A28">
        <v>1922</v>
      </c>
      <c r="B28" s="17">
        <v>55</v>
      </c>
      <c r="C28" s="17">
        <v>55</v>
      </c>
      <c r="D28" s="17">
        <v>25</v>
      </c>
      <c r="E28" s="12" t="s">
        <v>7</v>
      </c>
      <c r="F28" s="10">
        <v>30</v>
      </c>
      <c r="G28" s="12" t="s">
        <v>7</v>
      </c>
      <c r="H28" s="11"/>
      <c r="I28" s="13"/>
      <c r="J28" s="18"/>
      <c r="K28" s="10">
        <v>55</v>
      </c>
      <c r="L28" s="10">
        <v>55</v>
      </c>
    </row>
    <row r="29" spans="1:12" ht="12.75">
      <c r="A29">
        <v>1923</v>
      </c>
      <c r="B29" s="17">
        <v>52.5</v>
      </c>
      <c r="C29" s="17">
        <v>52.5</v>
      </c>
      <c r="D29" s="17">
        <v>22.5</v>
      </c>
      <c r="E29" s="12" t="s">
        <v>7</v>
      </c>
      <c r="F29" s="10">
        <v>30</v>
      </c>
      <c r="G29" s="12" t="s">
        <v>7</v>
      </c>
      <c r="H29" s="11"/>
      <c r="I29" s="13"/>
      <c r="J29" s="18"/>
      <c r="K29" s="10">
        <v>52.5</v>
      </c>
      <c r="L29" s="10">
        <v>52.5</v>
      </c>
    </row>
    <row r="30" spans="1:12" ht="12.75">
      <c r="A30">
        <v>1924</v>
      </c>
      <c r="B30" s="17">
        <v>52.5</v>
      </c>
      <c r="C30" s="17">
        <v>52.5</v>
      </c>
      <c r="D30" s="17">
        <v>22.5</v>
      </c>
      <c r="E30" s="12" t="s">
        <v>7</v>
      </c>
      <c r="F30" s="10">
        <v>30</v>
      </c>
      <c r="G30" s="12" t="s">
        <v>7</v>
      </c>
      <c r="H30" s="11"/>
      <c r="I30" s="13"/>
      <c r="J30" s="18"/>
      <c r="K30" s="10">
        <v>52.5</v>
      </c>
      <c r="L30" s="10">
        <v>52.5</v>
      </c>
    </row>
    <row r="31" spans="1:12" ht="12.75">
      <c r="A31">
        <v>1925</v>
      </c>
      <c r="B31" s="17">
        <v>50</v>
      </c>
      <c r="C31" s="17">
        <v>50</v>
      </c>
      <c r="D31" s="17">
        <v>20</v>
      </c>
      <c r="E31" s="12" t="s">
        <v>7</v>
      </c>
      <c r="F31" s="10">
        <v>30</v>
      </c>
      <c r="G31" s="12" t="s">
        <v>7</v>
      </c>
      <c r="H31" s="11"/>
      <c r="I31" s="13"/>
      <c r="J31" s="18"/>
      <c r="K31" s="10">
        <v>50</v>
      </c>
      <c r="L31" s="10">
        <v>50</v>
      </c>
    </row>
    <row r="32" spans="1:12" ht="12.75">
      <c r="A32">
        <v>1926</v>
      </c>
      <c r="B32" s="17">
        <v>50</v>
      </c>
      <c r="C32" s="17">
        <v>50</v>
      </c>
      <c r="D32" s="10">
        <v>20</v>
      </c>
      <c r="E32" s="12" t="s">
        <v>29</v>
      </c>
      <c r="F32" s="10">
        <v>30</v>
      </c>
      <c r="G32" s="12" t="s">
        <v>31</v>
      </c>
      <c r="H32" s="11"/>
      <c r="I32" s="13"/>
      <c r="J32" s="18"/>
      <c r="K32" s="10">
        <v>50</v>
      </c>
      <c r="L32" s="10">
        <v>50</v>
      </c>
    </row>
    <row r="33" spans="1:12" ht="12.75">
      <c r="A33">
        <v>1927</v>
      </c>
      <c r="B33" s="17">
        <v>50</v>
      </c>
      <c r="C33" s="17">
        <v>50</v>
      </c>
      <c r="D33" s="10">
        <v>20</v>
      </c>
      <c r="E33" s="12" t="s">
        <v>7</v>
      </c>
      <c r="F33" s="10">
        <v>30</v>
      </c>
      <c r="G33" s="12" t="s">
        <v>7</v>
      </c>
      <c r="H33" s="11"/>
      <c r="I33" s="13"/>
      <c r="J33" s="18"/>
      <c r="K33" s="10">
        <v>50</v>
      </c>
      <c r="L33" s="10">
        <v>50</v>
      </c>
    </row>
    <row r="34" spans="1:12" ht="12.75">
      <c r="A34">
        <v>1928</v>
      </c>
      <c r="B34" s="17">
        <v>50</v>
      </c>
      <c r="C34" s="17">
        <v>50</v>
      </c>
      <c r="D34" s="10">
        <v>20</v>
      </c>
      <c r="E34" s="12" t="s">
        <v>7</v>
      </c>
      <c r="F34" s="10">
        <v>30</v>
      </c>
      <c r="G34" s="12" t="s">
        <v>7</v>
      </c>
      <c r="H34" s="11"/>
      <c r="I34" s="13"/>
      <c r="J34" s="18"/>
      <c r="K34" s="10">
        <v>50</v>
      </c>
      <c r="L34" s="10">
        <v>50</v>
      </c>
    </row>
    <row r="35" spans="1:12" ht="12.75">
      <c r="A35">
        <v>1929</v>
      </c>
      <c r="B35" s="17">
        <v>57.5</v>
      </c>
      <c r="C35" s="17">
        <v>57.5</v>
      </c>
      <c r="D35" s="10">
        <v>20</v>
      </c>
      <c r="E35" s="12" t="s">
        <v>7</v>
      </c>
      <c r="F35" s="10">
        <v>37.5</v>
      </c>
      <c r="G35" s="12" t="s">
        <v>7</v>
      </c>
      <c r="H35" s="11"/>
      <c r="I35" s="13"/>
      <c r="J35" s="18"/>
      <c r="K35" s="10">
        <v>57.5</v>
      </c>
      <c r="L35" s="10">
        <v>57.5</v>
      </c>
    </row>
    <row r="36" spans="1:12" ht="12.75">
      <c r="A36">
        <v>1930</v>
      </c>
      <c r="B36" s="17">
        <v>63.75</v>
      </c>
      <c r="C36" s="17">
        <v>63.75</v>
      </c>
      <c r="D36" s="10">
        <v>22.5</v>
      </c>
      <c r="E36" s="12" t="s">
        <v>7</v>
      </c>
      <c r="F36" s="10">
        <v>41.25</v>
      </c>
      <c r="G36" s="12" t="s">
        <v>7</v>
      </c>
      <c r="H36" s="11"/>
      <c r="I36" s="13"/>
      <c r="J36" s="18"/>
      <c r="K36" s="10">
        <v>63.75</v>
      </c>
      <c r="L36" s="10">
        <v>63.75</v>
      </c>
    </row>
    <row r="37" spans="1:12" ht="12.75">
      <c r="A37">
        <v>1931</v>
      </c>
      <c r="B37" s="17">
        <v>66.25</v>
      </c>
      <c r="C37" s="17">
        <v>66.25</v>
      </c>
      <c r="D37" s="10">
        <v>25</v>
      </c>
      <c r="E37" s="12" t="s">
        <v>7</v>
      </c>
      <c r="F37" s="10">
        <v>41.25</v>
      </c>
      <c r="G37" s="12" t="s">
        <v>7</v>
      </c>
      <c r="H37" s="11"/>
      <c r="I37" s="13"/>
      <c r="J37" s="18"/>
      <c r="K37" s="10">
        <v>66.25</v>
      </c>
      <c r="L37" s="10">
        <v>66.25</v>
      </c>
    </row>
    <row r="38" spans="1:12" ht="12.75">
      <c r="A38">
        <v>1932</v>
      </c>
      <c r="B38" s="17">
        <v>66.25</v>
      </c>
      <c r="C38" s="17">
        <v>66.25</v>
      </c>
      <c r="D38" s="10">
        <v>25</v>
      </c>
      <c r="E38" s="12" t="s">
        <v>7</v>
      </c>
      <c r="F38" s="10">
        <v>41.25</v>
      </c>
      <c r="G38" s="12" t="s">
        <v>7</v>
      </c>
      <c r="H38" s="11"/>
      <c r="I38" s="13"/>
      <c r="J38" s="18"/>
      <c r="K38" s="10">
        <v>66.25</v>
      </c>
      <c r="L38" s="10">
        <v>66.25</v>
      </c>
    </row>
    <row r="39" spans="1:12" ht="12.75">
      <c r="A39">
        <v>1933</v>
      </c>
      <c r="B39" s="17">
        <v>66.25</v>
      </c>
      <c r="C39" s="17">
        <v>66.25</v>
      </c>
      <c r="D39" s="10">
        <v>25</v>
      </c>
      <c r="E39" s="12" t="s">
        <v>7</v>
      </c>
      <c r="F39" s="10">
        <v>41.25</v>
      </c>
      <c r="G39" s="12" t="s">
        <v>7</v>
      </c>
      <c r="H39" s="11"/>
      <c r="I39" s="13"/>
      <c r="J39" s="18"/>
      <c r="K39" s="10">
        <v>66.25</v>
      </c>
      <c r="L39" s="10">
        <v>66.25</v>
      </c>
    </row>
    <row r="40" spans="1:12" ht="12.75">
      <c r="A40">
        <v>1934</v>
      </c>
      <c r="B40" s="17">
        <v>63.75</v>
      </c>
      <c r="C40" s="17">
        <v>63.75</v>
      </c>
      <c r="D40" s="10">
        <v>22.5</v>
      </c>
      <c r="E40" s="12" t="s">
        <v>7</v>
      </c>
      <c r="F40" s="10">
        <v>41.25</v>
      </c>
      <c r="G40" s="12" t="s">
        <v>7</v>
      </c>
      <c r="H40" s="11"/>
      <c r="I40" s="13"/>
      <c r="J40" s="18"/>
      <c r="K40" s="10">
        <v>63.75</v>
      </c>
      <c r="L40" s="10">
        <v>63.75</v>
      </c>
    </row>
    <row r="41" spans="1:12" ht="12.75">
      <c r="A41">
        <v>1935</v>
      </c>
      <c r="B41" s="17">
        <v>63.75</v>
      </c>
      <c r="C41" s="17">
        <v>63.75</v>
      </c>
      <c r="D41" s="10">
        <v>22.5</v>
      </c>
      <c r="E41" s="12" t="s">
        <v>7</v>
      </c>
      <c r="F41" s="10">
        <v>41.25</v>
      </c>
      <c r="G41" s="12" t="s">
        <v>32</v>
      </c>
      <c r="H41" s="11"/>
      <c r="I41" s="13"/>
      <c r="J41" s="18"/>
      <c r="K41" s="10">
        <v>63.75</v>
      </c>
      <c r="L41" s="10">
        <v>63.75</v>
      </c>
    </row>
    <row r="42" spans="1:12" ht="12.75">
      <c r="A42">
        <v>1936</v>
      </c>
      <c r="B42" s="17">
        <v>65</v>
      </c>
      <c r="C42" s="17">
        <v>65</v>
      </c>
      <c r="D42" s="10">
        <v>23.75</v>
      </c>
      <c r="E42" s="12" t="s">
        <v>30</v>
      </c>
      <c r="F42" s="10">
        <v>41.25</v>
      </c>
      <c r="G42" s="12" t="s">
        <v>7</v>
      </c>
      <c r="H42" s="11"/>
      <c r="I42" s="13"/>
      <c r="J42" s="18"/>
      <c r="K42" s="10">
        <v>65</v>
      </c>
      <c r="L42" s="10">
        <v>65</v>
      </c>
    </row>
    <row r="43" spans="1:12" ht="12.75">
      <c r="A43">
        <v>1937</v>
      </c>
      <c r="B43" s="17">
        <v>66.25</v>
      </c>
      <c r="C43" s="17">
        <v>66.25</v>
      </c>
      <c r="D43" s="10">
        <v>25</v>
      </c>
      <c r="E43" s="12" t="s">
        <v>7</v>
      </c>
      <c r="F43" s="10">
        <v>41.25</v>
      </c>
      <c r="G43" s="12" t="s">
        <v>28</v>
      </c>
      <c r="H43" s="11"/>
      <c r="I43" s="13"/>
      <c r="J43" s="18"/>
      <c r="K43" s="10">
        <v>66.25</v>
      </c>
      <c r="L43" s="10">
        <v>66.25</v>
      </c>
    </row>
    <row r="44" spans="1:12" ht="12.75">
      <c r="A44">
        <v>1938</v>
      </c>
      <c r="B44" s="17">
        <v>75</v>
      </c>
      <c r="C44" s="17">
        <v>75</v>
      </c>
      <c r="D44" s="10">
        <v>27.5</v>
      </c>
      <c r="E44" s="12" t="s">
        <v>7</v>
      </c>
      <c r="F44" s="10">
        <v>47.5</v>
      </c>
      <c r="G44" s="12" t="s">
        <v>7</v>
      </c>
      <c r="H44" s="11"/>
      <c r="I44" s="13"/>
      <c r="J44" s="18"/>
      <c r="K44" s="10">
        <v>75</v>
      </c>
      <c r="L44" s="10">
        <v>75</v>
      </c>
    </row>
    <row r="45" spans="1:12" ht="12.75">
      <c r="A45">
        <v>1939</v>
      </c>
      <c r="B45" s="17">
        <v>82.5</v>
      </c>
      <c r="C45" s="17">
        <v>82.5</v>
      </c>
      <c r="D45" s="10">
        <v>35</v>
      </c>
      <c r="E45" s="12" t="s">
        <v>27</v>
      </c>
      <c r="F45" s="10">
        <v>47.5</v>
      </c>
      <c r="G45" s="12" t="s">
        <v>7</v>
      </c>
      <c r="H45" s="11"/>
      <c r="I45" s="13"/>
      <c r="J45" s="18"/>
      <c r="K45" s="10">
        <v>82.5</v>
      </c>
      <c r="L45" s="10">
        <v>82.5</v>
      </c>
    </row>
    <row r="46" spans="1:12" ht="12.75">
      <c r="A46">
        <v>1940</v>
      </c>
      <c r="B46" s="17">
        <v>90</v>
      </c>
      <c r="C46" s="17">
        <v>90</v>
      </c>
      <c r="D46" s="10">
        <v>42.5</v>
      </c>
      <c r="E46" s="12" t="s">
        <v>7</v>
      </c>
      <c r="F46" s="10">
        <v>47.5</v>
      </c>
      <c r="G46" s="12" t="s">
        <v>23</v>
      </c>
      <c r="H46" s="11"/>
      <c r="I46" s="13"/>
      <c r="J46" s="18"/>
      <c r="K46" s="10">
        <v>90</v>
      </c>
      <c r="L46" s="10">
        <v>90</v>
      </c>
    </row>
    <row r="47" spans="1:12" ht="12.75">
      <c r="A47">
        <v>1941</v>
      </c>
      <c r="B47" s="17">
        <v>97.5</v>
      </c>
      <c r="C47" s="17">
        <v>97.5</v>
      </c>
      <c r="D47" s="10">
        <v>50</v>
      </c>
      <c r="E47" s="12" t="s">
        <v>22</v>
      </c>
      <c r="F47" s="10">
        <v>47.5</v>
      </c>
      <c r="G47" s="12" t="s">
        <v>7</v>
      </c>
      <c r="H47" s="11"/>
      <c r="I47" s="13"/>
      <c r="J47" s="18"/>
      <c r="K47" s="10">
        <v>97.5</v>
      </c>
      <c r="L47" s="10">
        <v>97.5</v>
      </c>
    </row>
    <row r="48" spans="1:12" ht="12.75">
      <c r="A48">
        <v>1942</v>
      </c>
      <c r="B48" s="17">
        <v>97.5</v>
      </c>
      <c r="C48" s="17">
        <v>97.5</v>
      </c>
      <c r="D48" s="10">
        <v>50</v>
      </c>
      <c r="E48" s="12" t="s">
        <v>7</v>
      </c>
      <c r="F48" s="10">
        <v>47.5</v>
      </c>
      <c r="G48" s="12" t="s">
        <v>7</v>
      </c>
      <c r="H48" s="11"/>
      <c r="I48" s="13"/>
      <c r="J48" s="18"/>
      <c r="K48" s="10">
        <v>97.5</v>
      </c>
      <c r="L48" s="10">
        <v>97.5</v>
      </c>
    </row>
    <row r="49" spans="1:12" ht="12.75">
      <c r="A49">
        <v>1943</v>
      </c>
      <c r="B49" s="17">
        <v>97.5</v>
      </c>
      <c r="C49" s="17">
        <v>97.5</v>
      </c>
      <c r="D49" s="10">
        <v>50</v>
      </c>
      <c r="E49" s="12" t="s">
        <v>7</v>
      </c>
      <c r="F49" s="10">
        <v>47.5</v>
      </c>
      <c r="G49" s="12" t="s">
        <v>7</v>
      </c>
      <c r="H49" s="11"/>
      <c r="I49" s="13"/>
      <c r="J49" s="18"/>
      <c r="K49" s="10">
        <v>97.5</v>
      </c>
      <c r="L49" s="10">
        <v>97.5</v>
      </c>
    </row>
    <row r="50" spans="1:12" ht="12.75">
      <c r="A50">
        <v>1944</v>
      </c>
      <c r="B50" s="17">
        <v>97.5</v>
      </c>
      <c r="C50" s="17">
        <v>97.5</v>
      </c>
      <c r="D50" s="10">
        <v>50</v>
      </c>
      <c r="E50" s="12" t="s">
        <v>7</v>
      </c>
      <c r="F50" s="10">
        <v>47.5</v>
      </c>
      <c r="G50" s="12" t="s">
        <v>7</v>
      </c>
      <c r="H50" s="11"/>
      <c r="I50" s="13"/>
      <c r="J50" s="18"/>
      <c r="K50" s="10">
        <v>97.5</v>
      </c>
      <c r="L50" s="10">
        <v>97.5</v>
      </c>
    </row>
    <row r="51" spans="1:12" ht="12.75">
      <c r="A51">
        <v>1945</v>
      </c>
      <c r="B51" s="17">
        <v>97.5</v>
      </c>
      <c r="C51" s="17">
        <v>97.5</v>
      </c>
      <c r="D51" s="10">
        <v>50</v>
      </c>
      <c r="E51" s="12" t="s">
        <v>7</v>
      </c>
      <c r="F51" s="10">
        <v>47.5</v>
      </c>
      <c r="G51" s="12" t="s">
        <v>7</v>
      </c>
      <c r="H51" s="11"/>
      <c r="I51" s="13"/>
      <c r="J51" s="18"/>
      <c r="K51" s="10">
        <v>97.5</v>
      </c>
      <c r="L51" s="10">
        <v>97.5</v>
      </c>
    </row>
    <row r="52" spans="1:12" ht="12.75">
      <c r="A52">
        <v>1946</v>
      </c>
      <c r="B52" s="17">
        <v>97.5</v>
      </c>
      <c r="C52" s="17">
        <v>97.5</v>
      </c>
      <c r="D52" s="10">
        <v>45</v>
      </c>
      <c r="E52" s="12" t="s">
        <v>7</v>
      </c>
      <c r="F52" s="10">
        <v>52.5</v>
      </c>
      <c r="G52" s="12" t="s">
        <v>7</v>
      </c>
      <c r="H52" s="11"/>
      <c r="I52" s="13"/>
      <c r="J52" s="18"/>
      <c r="K52" s="10">
        <v>97.5</v>
      </c>
      <c r="L52" s="10">
        <v>97.5</v>
      </c>
    </row>
    <row r="53" spans="1:12" ht="12.75">
      <c r="A53">
        <v>1947</v>
      </c>
      <c r="B53" s="17">
        <v>97.5</v>
      </c>
      <c r="C53" s="17">
        <v>97.5</v>
      </c>
      <c r="D53" s="10">
        <v>45</v>
      </c>
      <c r="E53" s="12" t="s">
        <v>7</v>
      </c>
      <c r="F53" s="10">
        <v>52.5</v>
      </c>
      <c r="G53" s="12" t="s">
        <v>7</v>
      </c>
      <c r="H53" s="11"/>
      <c r="I53" s="13"/>
      <c r="J53" s="18"/>
      <c r="K53" s="10">
        <v>97.5</v>
      </c>
      <c r="L53" s="10">
        <v>97.5</v>
      </c>
    </row>
    <row r="54" spans="1:12" ht="12.75">
      <c r="A54">
        <v>1948</v>
      </c>
      <c r="B54" s="17">
        <v>97.5</v>
      </c>
      <c r="C54" s="17">
        <v>97.5</v>
      </c>
      <c r="D54" s="10">
        <v>45</v>
      </c>
      <c r="E54" s="12" t="s">
        <v>7</v>
      </c>
      <c r="F54" s="10">
        <v>52.5</v>
      </c>
      <c r="G54" s="12" t="s">
        <v>7</v>
      </c>
      <c r="H54" s="11"/>
      <c r="I54" s="13"/>
      <c r="J54" s="18"/>
      <c r="K54" s="10">
        <v>97.5</v>
      </c>
      <c r="L54" s="10">
        <v>97.5</v>
      </c>
    </row>
    <row r="55" spans="1:12" ht="12.75">
      <c r="A55">
        <v>1949</v>
      </c>
      <c r="B55" s="17">
        <v>97.5</v>
      </c>
      <c r="C55" s="17">
        <v>97.5</v>
      </c>
      <c r="D55" s="10">
        <v>45</v>
      </c>
      <c r="E55" s="12" t="s">
        <v>7</v>
      </c>
      <c r="F55" s="10">
        <v>52.5</v>
      </c>
      <c r="G55" s="12" t="s">
        <v>7</v>
      </c>
      <c r="H55" s="11"/>
      <c r="I55" s="13"/>
      <c r="J55" s="18"/>
      <c r="K55" s="10">
        <v>97.5</v>
      </c>
      <c r="L55" s="10">
        <v>97.5</v>
      </c>
    </row>
    <row r="56" spans="1:12" ht="12.75">
      <c r="A56">
        <v>1950</v>
      </c>
      <c r="B56" s="17">
        <v>97.5</v>
      </c>
      <c r="C56" s="17">
        <v>97.5</v>
      </c>
      <c r="D56" s="10">
        <v>45</v>
      </c>
      <c r="E56" s="12" t="s">
        <v>7</v>
      </c>
      <c r="F56" s="10">
        <v>52.5</v>
      </c>
      <c r="G56" s="12" t="s">
        <v>24</v>
      </c>
      <c r="H56" s="11"/>
      <c r="I56" s="13"/>
      <c r="J56" s="18"/>
      <c r="K56" s="10">
        <v>97.5</v>
      </c>
      <c r="L56" s="10">
        <v>97.5</v>
      </c>
    </row>
    <row r="57" spans="1:12" ht="12.75">
      <c r="A57">
        <v>1951</v>
      </c>
      <c r="B57" s="17">
        <v>97.5</v>
      </c>
      <c r="C57" s="17">
        <v>97.5</v>
      </c>
      <c r="D57" s="10">
        <v>47.5</v>
      </c>
      <c r="E57" s="12" t="s">
        <v>26</v>
      </c>
      <c r="F57" s="10">
        <v>50</v>
      </c>
      <c r="G57" s="12" t="s">
        <v>7</v>
      </c>
      <c r="H57" s="11"/>
      <c r="I57" s="13"/>
      <c r="J57" s="18"/>
      <c r="K57" s="10">
        <v>97.5</v>
      </c>
      <c r="L57" s="10">
        <v>97.5</v>
      </c>
    </row>
    <row r="58" spans="1:12" ht="12.75">
      <c r="A58">
        <v>1952</v>
      </c>
      <c r="B58" s="17">
        <v>97.5</v>
      </c>
      <c r="C58" s="17">
        <v>97.5</v>
      </c>
      <c r="D58" s="10">
        <v>47.5</v>
      </c>
      <c r="E58" s="12" t="s">
        <v>25</v>
      </c>
      <c r="F58" s="10">
        <v>50</v>
      </c>
      <c r="G58" s="12" t="s">
        <v>7</v>
      </c>
      <c r="H58" s="11"/>
      <c r="I58" s="13"/>
      <c r="J58" s="18"/>
      <c r="K58" s="10">
        <v>97.5</v>
      </c>
      <c r="L58" s="10">
        <v>97.5</v>
      </c>
    </row>
    <row r="59" spans="1:12" ht="12.75">
      <c r="A59">
        <v>1953</v>
      </c>
      <c r="B59" s="17">
        <v>95</v>
      </c>
      <c r="C59" s="17">
        <v>95</v>
      </c>
      <c r="D59" s="10">
        <v>45</v>
      </c>
      <c r="E59" s="12" t="s">
        <v>7</v>
      </c>
      <c r="F59" s="10">
        <v>50</v>
      </c>
      <c r="G59" s="12" t="s">
        <v>7</v>
      </c>
      <c r="H59" s="11"/>
      <c r="I59" s="13"/>
      <c r="J59" s="18"/>
      <c r="K59" s="10">
        <v>95</v>
      </c>
      <c r="L59" s="10">
        <v>95</v>
      </c>
    </row>
    <row r="60" spans="1:12" ht="12.75">
      <c r="A60">
        <v>1954</v>
      </c>
      <c r="B60" s="17">
        <v>95</v>
      </c>
      <c r="C60" s="17">
        <v>95</v>
      </c>
      <c r="D60" s="10">
        <v>45</v>
      </c>
      <c r="E60" s="12" t="s">
        <v>7</v>
      </c>
      <c r="F60" s="10">
        <v>50</v>
      </c>
      <c r="G60" s="12" t="s">
        <v>7</v>
      </c>
      <c r="H60" s="11"/>
      <c r="I60" s="13"/>
      <c r="J60" s="18"/>
      <c r="K60" s="10">
        <v>95</v>
      </c>
      <c r="L60" s="10">
        <v>95</v>
      </c>
    </row>
    <row r="61" spans="1:12" ht="12.75">
      <c r="A61">
        <v>1955</v>
      </c>
      <c r="B61" s="17">
        <v>92.5</v>
      </c>
      <c r="C61" s="17">
        <v>92.5</v>
      </c>
      <c r="D61" s="10">
        <v>42.5</v>
      </c>
      <c r="E61" s="12" t="s">
        <v>7</v>
      </c>
      <c r="F61" s="10">
        <v>50</v>
      </c>
      <c r="G61" s="12" t="s">
        <v>7</v>
      </c>
      <c r="H61" s="11"/>
      <c r="I61" s="13"/>
      <c r="J61" s="18"/>
      <c r="K61" s="10">
        <v>92.5</v>
      </c>
      <c r="L61" s="10">
        <v>92.5</v>
      </c>
    </row>
    <row r="62" spans="1:12" ht="12.75">
      <c r="A62">
        <v>1956</v>
      </c>
      <c r="B62" s="17">
        <v>92.5</v>
      </c>
      <c r="C62" s="17">
        <v>92.5</v>
      </c>
      <c r="D62" s="10">
        <v>42.5</v>
      </c>
      <c r="E62" s="12" t="s">
        <v>7</v>
      </c>
      <c r="F62" s="10">
        <v>50</v>
      </c>
      <c r="G62" s="12" t="s">
        <v>7</v>
      </c>
      <c r="H62" s="11"/>
      <c r="I62" s="13"/>
      <c r="J62" s="18"/>
      <c r="K62" s="10">
        <v>92.5</v>
      </c>
      <c r="L62" s="10">
        <v>92.5</v>
      </c>
    </row>
    <row r="63" spans="1:12" ht="12.75">
      <c r="A63">
        <v>1957</v>
      </c>
      <c r="B63" s="17">
        <v>92.5</v>
      </c>
      <c r="C63" s="17">
        <v>92.5</v>
      </c>
      <c r="D63" s="10">
        <v>42.5</v>
      </c>
      <c r="E63" s="12" t="s">
        <v>7</v>
      </c>
      <c r="F63" s="10">
        <v>50</v>
      </c>
      <c r="G63" s="12" t="s">
        <v>7</v>
      </c>
      <c r="H63" s="11"/>
      <c r="I63" s="13"/>
      <c r="J63" s="18"/>
      <c r="K63" s="10">
        <v>92.5</v>
      </c>
      <c r="L63" s="10">
        <v>92.5</v>
      </c>
    </row>
    <row r="64" spans="1:12" ht="12.75">
      <c r="A64">
        <v>1958</v>
      </c>
      <c r="B64" s="17">
        <v>92.5</v>
      </c>
      <c r="C64" s="17">
        <v>92.5</v>
      </c>
      <c r="D64" s="10">
        <v>42.5</v>
      </c>
      <c r="E64" s="12" t="s">
        <v>7</v>
      </c>
      <c r="F64" s="10">
        <v>50</v>
      </c>
      <c r="G64" s="12" t="s">
        <v>7</v>
      </c>
      <c r="H64" s="11"/>
      <c r="I64" s="13"/>
      <c r="J64" s="18"/>
      <c r="K64" s="10">
        <v>92.5</v>
      </c>
      <c r="L64" s="10">
        <v>92.5</v>
      </c>
    </row>
    <row r="65" spans="1:12" ht="12.75">
      <c r="A65">
        <v>1959</v>
      </c>
      <c r="B65" s="17">
        <v>88.75</v>
      </c>
      <c r="C65" s="17">
        <v>88.75</v>
      </c>
      <c r="D65" s="17">
        <v>38.75</v>
      </c>
      <c r="E65" s="12" t="s">
        <v>15</v>
      </c>
      <c r="F65" s="10">
        <v>50</v>
      </c>
      <c r="G65" s="12" t="s">
        <v>13</v>
      </c>
      <c r="H65" s="11"/>
      <c r="I65" s="13"/>
      <c r="J65" s="18"/>
      <c r="K65" s="10">
        <v>88.75</v>
      </c>
      <c r="L65" s="10">
        <v>88.75</v>
      </c>
    </row>
    <row r="66" spans="1:12" ht="12.75">
      <c r="A66">
        <v>1960</v>
      </c>
      <c r="B66" s="17">
        <v>88.75</v>
      </c>
      <c r="C66" s="17">
        <v>88.75</v>
      </c>
      <c r="D66" s="17">
        <v>38.75</v>
      </c>
      <c r="E66" s="12" t="s">
        <v>7</v>
      </c>
      <c r="F66" s="10">
        <v>50</v>
      </c>
      <c r="G66" s="12" t="s">
        <v>7</v>
      </c>
      <c r="H66" s="11"/>
      <c r="I66" s="13"/>
      <c r="J66" s="18"/>
      <c r="K66" s="10">
        <v>88.75</v>
      </c>
      <c r="L66" s="10">
        <v>88.75</v>
      </c>
    </row>
    <row r="67" spans="1:12" ht="12.75">
      <c r="A67">
        <v>1961</v>
      </c>
      <c r="B67" s="17">
        <v>88.75</v>
      </c>
      <c r="C67" s="17">
        <v>88.75</v>
      </c>
      <c r="D67" s="17">
        <v>38.75</v>
      </c>
      <c r="E67" s="12" t="s">
        <v>7</v>
      </c>
      <c r="F67" s="10">
        <v>50</v>
      </c>
      <c r="G67" s="12" t="s">
        <v>7</v>
      </c>
      <c r="H67" s="11"/>
      <c r="I67" s="13"/>
      <c r="J67" s="18"/>
      <c r="K67" s="10">
        <v>88.75</v>
      </c>
      <c r="L67" s="10">
        <v>88.75</v>
      </c>
    </row>
    <row r="68" spans="1:12" ht="12.75">
      <c r="A68">
        <v>1962</v>
      </c>
      <c r="B68" s="17">
        <v>88.75</v>
      </c>
      <c r="C68" s="17">
        <v>88.75</v>
      </c>
      <c r="D68" s="17">
        <v>38.75</v>
      </c>
      <c r="E68" s="12" t="s">
        <v>7</v>
      </c>
      <c r="F68" s="10">
        <v>50</v>
      </c>
      <c r="G68" s="12" t="s">
        <v>7</v>
      </c>
      <c r="H68" s="11"/>
      <c r="I68" s="13"/>
      <c r="J68" s="18"/>
      <c r="K68" s="10">
        <v>88.75</v>
      </c>
      <c r="L68" s="10">
        <v>88.75</v>
      </c>
    </row>
    <row r="69" spans="1:12" ht="12.75">
      <c r="A69">
        <v>1963</v>
      </c>
      <c r="B69" s="17">
        <v>88.75</v>
      </c>
      <c r="C69" s="17">
        <v>88.75</v>
      </c>
      <c r="D69" s="17">
        <v>38.75</v>
      </c>
      <c r="E69" s="12" t="s">
        <v>7</v>
      </c>
      <c r="F69" s="10">
        <v>50</v>
      </c>
      <c r="G69" s="12" t="s">
        <v>7</v>
      </c>
      <c r="H69" s="11"/>
      <c r="I69" s="13"/>
      <c r="J69" s="18"/>
      <c r="K69" s="10">
        <v>88.75</v>
      </c>
      <c r="L69" s="10">
        <v>88.75</v>
      </c>
    </row>
    <row r="70" spans="1:12" ht="12.75">
      <c r="A70">
        <v>1964</v>
      </c>
      <c r="B70" s="17">
        <v>88.75</v>
      </c>
      <c r="C70" s="17">
        <v>88.75</v>
      </c>
      <c r="D70" s="17">
        <v>38.75</v>
      </c>
      <c r="E70" s="12" t="s">
        <v>7</v>
      </c>
      <c r="F70" s="10">
        <v>50</v>
      </c>
      <c r="G70" s="12" t="s">
        <v>7</v>
      </c>
      <c r="H70" s="11"/>
      <c r="I70" s="13"/>
      <c r="J70" s="18"/>
      <c r="K70" s="10">
        <v>88.75</v>
      </c>
      <c r="L70" s="10">
        <v>88.75</v>
      </c>
    </row>
    <row r="71" spans="1:12" ht="12.75">
      <c r="A71">
        <v>1965</v>
      </c>
      <c r="B71" s="17">
        <v>91.25</v>
      </c>
      <c r="C71" s="17">
        <v>91.25</v>
      </c>
      <c r="D71" s="17">
        <v>41.25</v>
      </c>
      <c r="E71" s="12" t="s">
        <v>7</v>
      </c>
      <c r="F71" s="10">
        <v>50</v>
      </c>
      <c r="G71" s="12" t="s">
        <v>7</v>
      </c>
      <c r="H71" s="11"/>
      <c r="I71" s="13"/>
      <c r="J71" s="21" t="s">
        <v>14</v>
      </c>
      <c r="K71" s="10">
        <v>96.25</v>
      </c>
      <c r="L71" s="10">
        <v>96.25</v>
      </c>
    </row>
    <row r="72" spans="1:12" ht="12.75">
      <c r="A72">
        <v>1966</v>
      </c>
      <c r="B72" s="17">
        <v>91.25</v>
      </c>
      <c r="C72" s="17">
        <v>91.25</v>
      </c>
      <c r="D72" s="17">
        <v>41.25</v>
      </c>
      <c r="E72" s="12" t="s">
        <v>7</v>
      </c>
      <c r="F72" s="10">
        <v>50</v>
      </c>
      <c r="G72" s="12" t="s">
        <v>7</v>
      </c>
      <c r="H72" s="11"/>
      <c r="I72" s="13"/>
      <c r="J72" s="18"/>
      <c r="K72" s="10">
        <v>91.25</v>
      </c>
      <c r="L72" s="10">
        <v>91.25</v>
      </c>
    </row>
    <row r="73" spans="1:12" ht="12.75">
      <c r="A73">
        <v>1967</v>
      </c>
      <c r="B73" s="17">
        <v>91.25</v>
      </c>
      <c r="C73" s="17">
        <v>91.25</v>
      </c>
      <c r="D73" s="17">
        <v>41.25</v>
      </c>
      <c r="E73" s="12" t="s">
        <v>7</v>
      </c>
      <c r="F73" s="10">
        <v>50</v>
      </c>
      <c r="G73" s="12" t="s">
        <v>7</v>
      </c>
      <c r="H73" s="11"/>
      <c r="I73" s="13"/>
      <c r="J73" s="18"/>
      <c r="K73" s="10">
        <v>91.25</v>
      </c>
      <c r="L73" s="10">
        <v>91.25</v>
      </c>
    </row>
    <row r="74" spans="1:12" ht="12.75">
      <c r="A74">
        <v>1968</v>
      </c>
      <c r="B74" s="17">
        <v>91.25</v>
      </c>
      <c r="C74" s="17">
        <v>91.25</v>
      </c>
      <c r="D74" s="17">
        <v>41.25</v>
      </c>
      <c r="E74" s="12" t="s">
        <v>7</v>
      </c>
      <c r="F74" s="10">
        <v>50</v>
      </c>
      <c r="G74" s="12" t="s">
        <v>7</v>
      </c>
      <c r="H74" s="11"/>
      <c r="I74" s="13"/>
      <c r="J74" s="18"/>
      <c r="K74" s="10">
        <v>91.25</v>
      </c>
      <c r="L74" s="10">
        <v>91.25</v>
      </c>
    </row>
    <row r="75" spans="1:12" ht="12.75">
      <c r="A75">
        <v>1969</v>
      </c>
      <c r="B75" s="17">
        <v>91.25</v>
      </c>
      <c r="C75" s="17">
        <v>91.25</v>
      </c>
      <c r="D75" s="17">
        <v>41.25</v>
      </c>
      <c r="E75" s="12" t="s">
        <v>7</v>
      </c>
      <c r="F75" s="10">
        <v>50</v>
      </c>
      <c r="G75" s="12" t="s">
        <v>8</v>
      </c>
      <c r="H75" s="11"/>
      <c r="I75" s="13"/>
      <c r="J75" s="18"/>
      <c r="K75" s="10">
        <v>91.25</v>
      </c>
      <c r="L75" s="10">
        <v>91.25</v>
      </c>
    </row>
    <row r="76" spans="1:12" ht="12.75">
      <c r="A76">
        <v>1970</v>
      </c>
      <c r="B76" s="17">
        <v>91.25</v>
      </c>
      <c r="C76" s="17">
        <v>91.25</v>
      </c>
      <c r="D76" s="17">
        <v>41.25</v>
      </c>
      <c r="E76" s="12" t="s">
        <v>20</v>
      </c>
      <c r="F76" s="10">
        <v>50</v>
      </c>
      <c r="G76" s="12" t="s">
        <v>7</v>
      </c>
      <c r="H76" s="11"/>
      <c r="I76" s="13"/>
      <c r="J76" s="18"/>
      <c r="K76" s="10">
        <v>91.25</v>
      </c>
      <c r="L76" s="10">
        <v>91.25</v>
      </c>
    </row>
    <row r="77" spans="1:12" ht="12.75">
      <c r="A77">
        <v>1971</v>
      </c>
      <c r="B77" s="20">
        <v>82.9375</v>
      </c>
      <c r="C77" s="17">
        <v>88.75</v>
      </c>
      <c r="D77" s="17">
        <v>38.75</v>
      </c>
      <c r="E77" s="12" t="s">
        <v>7</v>
      </c>
      <c r="F77" s="10">
        <v>50</v>
      </c>
      <c r="G77" s="12" t="s">
        <v>7</v>
      </c>
      <c r="H77" s="11"/>
      <c r="I77" s="13"/>
      <c r="J77" s="18"/>
      <c r="K77" s="10">
        <v>73.75</v>
      </c>
      <c r="L77" s="10">
        <v>88.75</v>
      </c>
    </row>
    <row r="78" spans="1:12" ht="12.75">
      <c r="A78">
        <v>1972</v>
      </c>
      <c r="B78" s="20">
        <v>82.9375</v>
      </c>
      <c r="C78" s="17">
        <v>88.75</v>
      </c>
      <c r="D78" s="17">
        <v>38.75</v>
      </c>
      <c r="E78" s="12" t="s">
        <v>7</v>
      </c>
      <c r="F78" s="10">
        <v>50</v>
      </c>
      <c r="G78" s="12" t="s">
        <v>7</v>
      </c>
      <c r="H78" s="11"/>
      <c r="I78" s="13"/>
      <c r="J78" s="18" t="s">
        <v>19</v>
      </c>
      <c r="K78" s="10">
        <v>73.75</v>
      </c>
      <c r="L78" s="10">
        <v>88.75</v>
      </c>
    </row>
    <row r="79" spans="1:12" ht="12.75">
      <c r="A79">
        <v>1973</v>
      </c>
      <c r="B79" s="17">
        <v>75</v>
      </c>
      <c r="C79" s="17">
        <v>90</v>
      </c>
      <c r="D79" s="17">
        <v>75</v>
      </c>
      <c r="E79" s="12" t="s">
        <v>8</v>
      </c>
      <c r="F79" s="11"/>
      <c r="G79" s="19"/>
      <c r="H79" s="10">
        <v>15</v>
      </c>
      <c r="I79" s="12" t="s">
        <v>8</v>
      </c>
      <c r="J79" s="18"/>
      <c r="K79" s="10">
        <v>75</v>
      </c>
      <c r="L79" s="10">
        <v>90</v>
      </c>
    </row>
    <row r="80" spans="1:12" ht="12.75">
      <c r="A80">
        <v>1974</v>
      </c>
      <c r="B80" s="17">
        <v>83</v>
      </c>
      <c r="C80" s="17">
        <v>98</v>
      </c>
      <c r="D80" s="17">
        <v>83</v>
      </c>
      <c r="E80" s="13" t="s">
        <v>7</v>
      </c>
      <c r="F80" s="11"/>
      <c r="G80" s="19"/>
      <c r="H80" s="10">
        <v>15</v>
      </c>
      <c r="I80" s="13" t="s">
        <v>7</v>
      </c>
      <c r="J80" s="18"/>
      <c r="K80" s="10">
        <v>83</v>
      </c>
      <c r="L80" s="10">
        <v>98</v>
      </c>
    </row>
    <row r="81" spans="1:12" ht="12.75">
      <c r="A81">
        <v>1975</v>
      </c>
      <c r="B81" s="17">
        <v>83</v>
      </c>
      <c r="C81" s="17">
        <v>98</v>
      </c>
      <c r="D81" s="17">
        <v>83</v>
      </c>
      <c r="E81" s="13" t="s">
        <v>7</v>
      </c>
      <c r="F81" s="11"/>
      <c r="G81" s="19"/>
      <c r="H81" s="10">
        <v>15</v>
      </c>
      <c r="I81" s="13" t="s">
        <v>7</v>
      </c>
      <c r="J81" s="18"/>
      <c r="K81" s="10">
        <v>83</v>
      </c>
      <c r="L81" s="10">
        <v>98</v>
      </c>
    </row>
    <row r="82" spans="1:12" ht="12.75">
      <c r="A82">
        <v>1976</v>
      </c>
      <c r="B82" s="17">
        <v>83</v>
      </c>
      <c r="C82" s="17">
        <v>98</v>
      </c>
      <c r="D82" s="17">
        <v>83</v>
      </c>
      <c r="E82" s="12" t="s">
        <v>35</v>
      </c>
      <c r="F82" s="11"/>
      <c r="G82" s="19"/>
      <c r="H82" s="10">
        <v>15</v>
      </c>
      <c r="I82" s="12" t="s">
        <v>35</v>
      </c>
      <c r="J82" s="18"/>
      <c r="K82" s="10">
        <v>83</v>
      </c>
      <c r="L82" s="10">
        <v>98</v>
      </c>
    </row>
    <row r="83" spans="1:12" ht="12.75">
      <c r="A83">
        <v>1977</v>
      </c>
      <c r="B83" s="17">
        <v>83</v>
      </c>
      <c r="C83" s="17">
        <v>98</v>
      </c>
      <c r="D83" s="17">
        <v>83</v>
      </c>
      <c r="E83" s="12" t="s">
        <v>7</v>
      </c>
      <c r="F83" s="11"/>
      <c r="G83" s="19"/>
      <c r="H83" s="10">
        <v>15</v>
      </c>
      <c r="I83" s="13" t="s">
        <v>7</v>
      </c>
      <c r="J83" s="18"/>
      <c r="K83" s="10">
        <v>83</v>
      </c>
      <c r="L83" s="10">
        <v>98</v>
      </c>
    </row>
    <row r="84" spans="1:12" ht="12.75">
      <c r="A84">
        <v>1978</v>
      </c>
      <c r="B84" s="17">
        <v>83</v>
      </c>
      <c r="C84" s="17">
        <v>98</v>
      </c>
      <c r="D84" s="17">
        <v>83</v>
      </c>
      <c r="E84" s="12" t="s">
        <v>7</v>
      </c>
      <c r="F84" s="11"/>
      <c r="G84" s="19"/>
      <c r="H84" s="10">
        <v>15</v>
      </c>
      <c r="I84" s="13" t="s">
        <v>7</v>
      </c>
      <c r="J84" s="18"/>
      <c r="K84" s="10">
        <v>83</v>
      </c>
      <c r="L84" s="10">
        <v>98</v>
      </c>
    </row>
    <row r="85" spans="1:12" ht="12.75">
      <c r="A85">
        <v>1979</v>
      </c>
      <c r="B85" s="17">
        <v>60</v>
      </c>
      <c r="C85" s="17">
        <v>75</v>
      </c>
      <c r="D85" s="17">
        <v>60</v>
      </c>
      <c r="E85" s="12" t="s">
        <v>18</v>
      </c>
      <c r="F85" s="11"/>
      <c r="G85" s="19"/>
      <c r="H85" s="10">
        <v>15</v>
      </c>
      <c r="I85" s="12" t="s">
        <v>18</v>
      </c>
      <c r="J85" s="18"/>
      <c r="K85" s="10">
        <v>60</v>
      </c>
      <c r="L85" s="10">
        <v>75</v>
      </c>
    </row>
    <row r="86" spans="1:12" ht="12.75">
      <c r="A86">
        <v>1980</v>
      </c>
      <c r="B86" s="17">
        <v>60</v>
      </c>
      <c r="C86" s="17">
        <v>75</v>
      </c>
      <c r="D86" s="17">
        <v>60</v>
      </c>
      <c r="E86" s="12" t="s">
        <v>7</v>
      </c>
      <c r="F86" s="11"/>
      <c r="G86" s="19"/>
      <c r="H86" s="10">
        <v>15</v>
      </c>
      <c r="I86" s="13" t="s">
        <v>7</v>
      </c>
      <c r="J86" s="18"/>
      <c r="K86" s="10">
        <v>60</v>
      </c>
      <c r="L86" s="10">
        <v>75</v>
      </c>
    </row>
    <row r="87" spans="1:12" ht="12.75">
      <c r="A87">
        <v>1981</v>
      </c>
      <c r="B87" s="17">
        <v>60</v>
      </c>
      <c r="C87" s="17">
        <v>75</v>
      </c>
      <c r="D87" s="17">
        <v>60</v>
      </c>
      <c r="E87" s="12" t="s">
        <v>37</v>
      </c>
      <c r="F87" s="11"/>
      <c r="G87" s="19"/>
      <c r="H87" s="10">
        <v>15</v>
      </c>
      <c r="I87" s="12" t="s">
        <v>37</v>
      </c>
      <c r="J87" s="18"/>
      <c r="K87" s="10">
        <v>60</v>
      </c>
      <c r="L87" s="10">
        <v>75</v>
      </c>
    </row>
    <row r="88" spans="1:12" ht="12.75">
      <c r="A88">
        <v>1982</v>
      </c>
      <c r="B88" s="17">
        <v>60</v>
      </c>
      <c r="C88" s="17">
        <v>75</v>
      </c>
      <c r="D88" s="17">
        <v>60</v>
      </c>
      <c r="E88" s="12" t="s">
        <v>7</v>
      </c>
      <c r="F88" s="11"/>
      <c r="G88" s="19"/>
      <c r="H88" s="10">
        <v>15</v>
      </c>
      <c r="I88" s="13" t="s">
        <v>7</v>
      </c>
      <c r="J88" s="18"/>
      <c r="K88" s="10">
        <v>60</v>
      </c>
      <c r="L88" s="10">
        <v>75</v>
      </c>
    </row>
    <row r="89" spans="1:12" ht="12.75">
      <c r="A89">
        <v>1983</v>
      </c>
      <c r="B89" s="17">
        <v>60</v>
      </c>
      <c r="C89" s="17">
        <v>75</v>
      </c>
      <c r="D89" s="17">
        <v>60</v>
      </c>
      <c r="E89" s="12" t="s">
        <v>7</v>
      </c>
      <c r="F89" s="11"/>
      <c r="G89" s="19"/>
      <c r="H89" s="10">
        <v>15</v>
      </c>
      <c r="I89" s="13" t="s">
        <v>7</v>
      </c>
      <c r="J89" s="18"/>
      <c r="K89" s="10">
        <v>60</v>
      </c>
      <c r="L89" s="10">
        <v>75</v>
      </c>
    </row>
    <row r="90" spans="1:12" ht="12.75">
      <c r="A90">
        <v>1984</v>
      </c>
      <c r="B90" s="17">
        <v>60</v>
      </c>
      <c r="C90" s="17">
        <v>60</v>
      </c>
      <c r="D90" s="17">
        <v>60</v>
      </c>
      <c r="E90" s="12" t="s">
        <v>36</v>
      </c>
      <c r="F90" s="11"/>
      <c r="G90" s="19"/>
      <c r="H90" s="11"/>
      <c r="I90" s="13"/>
      <c r="J90" s="18"/>
      <c r="K90" s="10">
        <v>60</v>
      </c>
      <c r="L90" s="10">
        <v>60</v>
      </c>
    </row>
    <row r="91" spans="1:12" ht="12.75">
      <c r="A91">
        <v>1985</v>
      </c>
      <c r="B91" s="17">
        <v>60</v>
      </c>
      <c r="C91" s="17">
        <v>60</v>
      </c>
      <c r="D91" s="17">
        <v>60</v>
      </c>
      <c r="E91" s="12" t="s">
        <v>7</v>
      </c>
      <c r="F91" s="11"/>
      <c r="G91" s="19"/>
      <c r="H91" s="11"/>
      <c r="I91" s="13"/>
      <c r="J91" s="18"/>
      <c r="K91" s="10">
        <v>60</v>
      </c>
      <c r="L91" s="10">
        <v>60</v>
      </c>
    </row>
    <row r="92" spans="1:12" ht="12.75">
      <c r="A92">
        <v>1986</v>
      </c>
      <c r="B92" s="17">
        <v>60</v>
      </c>
      <c r="C92" s="17">
        <v>60</v>
      </c>
      <c r="D92" s="17">
        <v>60</v>
      </c>
      <c r="E92" s="12" t="s">
        <v>7</v>
      </c>
      <c r="F92" s="11"/>
      <c r="G92" s="19"/>
      <c r="H92" s="11"/>
      <c r="I92" s="13"/>
      <c r="J92" s="18"/>
      <c r="K92" s="10">
        <v>60</v>
      </c>
      <c r="L92" s="10">
        <v>60</v>
      </c>
    </row>
    <row r="93" spans="1:12" ht="12.75">
      <c r="A93">
        <v>1987</v>
      </c>
      <c r="B93" s="17">
        <v>60</v>
      </c>
      <c r="C93" s="17">
        <v>60</v>
      </c>
      <c r="D93" s="17">
        <v>60</v>
      </c>
      <c r="E93" s="12" t="s">
        <v>7</v>
      </c>
      <c r="F93" s="11"/>
      <c r="G93" s="19"/>
      <c r="H93" s="11"/>
      <c r="I93" s="13"/>
      <c r="J93" s="18"/>
      <c r="K93" s="10">
        <v>60</v>
      </c>
      <c r="L93" s="10">
        <v>60</v>
      </c>
    </row>
    <row r="94" spans="1:12" ht="12.75">
      <c r="A94">
        <v>1988</v>
      </c>
      <c r="B94" s="17">
        <v>40</v>
      </c>
      <c r="C94" s="17">
        <v>40</v>
      </c>
      <c r="D94" s="17">
        <v>40</v>
      </c>
      <c r="E94" s="12" t="s">
        <v>7</v>
      </c>
      <c r="F94" s="11"/>
      <c r="G94" s="19"/>
      <c r="H94" s="11"/>
      <c r="I94" s="13"/>
      <c r="J94" s="18"/>
      <c r="K94" s="10">
        <v>40</v>
      </c>
      <c r="L94" s="10">
        <v>40</v>
      </c>
    </row>
    <row r="95" spans="1:12" ht="12.75">
      <c r="A95">
        <v>1989</v>
      </c>
      <c r="B95" s="17">
        <v>40</v>
      </c>
      <c r="C95" s="17">
        <v>40</v>
      </c>
      <c r="D95" s="17">
        <v>40</v>
      </c>
      <c r="E95" s="12" t="s">
        <v>7</v>
      </c>
      <c r="F95" s="11"/>
      <c r="G95" s="19"/>
      <c r="H95" s="11"/>
      <c r="I95" s="13"/>
      <c r="J95" s="18"/>
      <c r="K95" s="10">
        <v>40</v>
      </c>
      <c r="L95" s="10">
        <v>40</v>
      </c>
    </row>
    <row r="96" spans="1:12" ht="12.75">
      <c r="A96">
        <v>1990</v>
      </c>
      <c r="B96" s="17">
        <v>40</v>
      </c>
      <c r="C96" s="17">
        <v>40</v>
      </c>
      <c r="D96" s="17">
        <v>40</v>
      </c>
      <c r="E96" s="12" t="s">
        <v>7</v>
      </c>
      <c r="F96" s="11"/>
      <c r="G96" s="19"/>
      <c r="H96" s="11"/>
      <c r="I96" s="13"/>
      <c r="J96" s="18"/>
      <c r="K96" s="10">
        <v>40</v>
      </c>
      <c r="L96" s="10">
        <v>40</v>
      </c>
    </row>
    <row r="97" spans="1:12" ht="12.75">
      <c r="A97">
        <v>1991</v>
      </c>
      <c r="B97" s="17">
        <v>40</v>
      </c>
      <c r="C97" s="17">
        <v>40</v>
      </c>
      <c r="D97" s="17">
        <v>40</v>
      </c>
      <c r="E97" s="12" t="s">
        <v>7</v>
      </c>
      <c r="F97" s="11"/>
      <c r="G97" s="19"/>
      <c r="H97" s="11"/>
      <c r="I97" s="13"/>
      <c r="J97" s="18"/>
      <c r="K97" s="10">
        <v>40</v>
      </c>
      <c r="L97" s="10">
        <v>40</v>
      </c>
    </row>
    <row r="98" spans="1:12" ht="12.75">
      <c r="A98">
        <v>1992</v>
      </c>
      <c r="B98" s="17">
        <v>40</v>
      </c>
      <c r="C98" s="17">
        <v>40</v>
      </c>
      <c r="D98" s="17">
        <v>40</v>
      </c>
      <c r="E98" s="12" t="s">
        <v>7</v>
      </c>
      <c r="F98" s="11"/>
      <c r="G98" s="19"/>
      <c r="H98" s="11"/>
      <c r="I98" s="13"/>
      <c r="J98" s="18"/>
      <c r="K98" s="10">
        <v>40</v>
      </c>
      <c r="L98" s="10">
        <v>40</v>
      </c>
    </row>
    <row r="99" spans="1:12" ht="12.75">
      <c r="A99">
        <v>1993</v>
      </c>
      <c r="B99" s="17">
        <v>40</v>
      </c>
      <c r="C99" s="17">
        <v>40</v>
      </c>
      <c r="D99" s="17">
        <v>40</v>
      </c>
      <c r="E99" s="12" t="s">
        <v>7</v>
      </c>
      <c r="F99" s="11"/>
      <c r="G99" s="19"/>
      <c r="H99" s="11"/>
      <c r="I99" s="13"/>
      <c r="J99" s="18"/>
      <c r="K99" s="10">
        <v>40</v>
      </c>
      <c r="L99" s="10">
        <v>40</v>
      </c>
    </row>
    <row r="100" spans="1:12" ht="12.75">
      <c r="A100">
        <v>1994</v>
      </c>
      <c r="B100" s="17">
        <v>40</v>
      </c>
      <c r="C100" s="17">
        <v>40</v>
      </c>
      <c r="D100" s="17">
        <v>40</v>
      </c>
      <c r="E100" s="12" t="s">
        <v>7</v>
      </c>
      <c r="F100" s="11"/>
      <c r="G100" s="19"/>
      <c r="H100" s="11"/>
      <c r="I100" s="13"/>
      <c r="J100" s="18"/>
      <c r="K100" s="10">
        <v>40</v>
      </c>
      <c r="L100" s="10">
        <v>40</v>
      </c>
    </row>
    <row r="101" spans="1:12" ht="12.75">
      <c r="A101">
        <v>1995</v>
      </c>
      <c r="B101" s="17">
        <v>40</v>
      </c>
      <c r="C101" s="17">
        <v>40</v>
      </c>
      <c r="D101" s="17">
        <v>40</v>
      </c>
      <c r="E101" s="12" t="s">
        <v>7</v>
      </c>
      <c r="F101" s="11"/>
      <c r="G101" s="19"/>
      <c r="H101" s="11"/>
      <c r="I101" s="13"/>
      <c r="J101" s="18"/>
      <c r="K101" s="10">
        <v>40</v>
      </c>
      <c r="L101" s="10">
        <v>40</v>
      </c>
    </row>
    <row r="102" spans="1:12" ht="12.75">
      <c r="A102">
        <v>1996</v>
      </c>
      <c r="B102" s="17">
        <v>40</v>
      </c>
      <c r="C102" s="17">
        <v>40</v>
      </c>
      <c r="D102" s="17">
        <v>40</v>
      </c>
      <c r="E102" s="12" t="s">
        <v>7</v>
      </c>
      <c r="F102" s="11"/>
      <c r="G102" s="19"/>
      <c r="H102" s="11"/>
      <c r="I102" s="13"/>
      <c r="J102" s="18"/>
      <c r="K102" s="10">
        <v>40</v>
      </c>
      <c r="L102" s="10">
        <v>40</v>
      </c>
    </row>
    <row r="103" spans="1:12" ht="12.75">
      <c r="A103">
        <v>1997</v>
      </c>
      <c r="B103" s="17">
        <v>40</v>
      </c>
      <c r="C103" s="17">
        <v>40</v>
      </c>
      <c r="D103" s="17">
        <v>40</v>
      </c>
      <c r="E103" s="12" t="s">
        <v>7</v>
      </c>
      <c r="F103" s="11"/>
      <c r="G103" s="19"/>
      <c r="H103" s="11"/>
      <c r="I103" s="13"/>
      <c r="J103" s="18"/>
      <c r="K103" s="10">
        <v>40</v>
      </c>
      <c r="L103" s="10">
        <v>40</v>
      </c>
    </row>
    <row r="104" spans="1:12" ht="12.75">
      <c r="A104">
        <v>1998</v>
      </c>
      <c r="B104" s="17">
        <v>40</v>
      </c>
      <c r="C104" s="17">
        <v>40</v>
      </c>
      <c r="D104" s="17">
        <v>40</v>
      </c>
      <c r="E104" s="12" t="s">
        <v>7</v>
      </c>
      <c r="F104" s="11"/>
      <c r="G104" s="19"/>
      <c r="H104" s="11"/>
      <c r="I104" s="13"/>
      <c r="J104" s="18"/>
      <c r="K104" s="10">
        <v>40</v>
      </c>
      <c r="L104" s="10">
        <v>40</v>
      </c>
    </row>
    <row r="105" spans="1:12" ht="12.75">
      <c r="A105">
        <v>1999</v>
      </c>
      <c r="B105" s="17">
        <v>40</v>
      </c>
      <c r="C105" s="17">
        <v>40</v>
      </c>
      <c r="D105" s="17">
        <v>40</v>
      </c>
      <c r="E105" s="12" t="s">
        <v>7</v>
      </c>
      <c r="F105" s="11"/>
      <c r="G105" s="19"/>
      <c r="H105" s="11"/>
      <c r="I105" s="13"/>
      <c r="J105" s="18"/>
      <c r="K105" s="10">
        <v>40</v>
      </c>
      <c r="L105" s="10">
        <v>40</v>
      </c>
    </row>
    <row r="106" spans="1:12" ht="12.75">
      <c r="A106">
        <v>2000</v>
      </c>
      <c r="B106" s="17">
        <v>40</v>
      </c>
      <c r="C106" s="17">
        <v>40</v>
      </c>
      <c r="D106" s="17">
        <v>40</v>
      </c>
      <c r="E106" s="12" t="s">
        <v>7</v>
      </c>
      <c r="F106" s="11"/>
      <c r="G106" s="19"/>
      <c r="H106" s="11"/>
      <c r="I106" s="13"/>
      <c r="J106" s="18"/>
      <c r="K106" s="10">
        <v>40</v>
      </c>
      <c r="L106" s="10">
        <v>40</v>
      </c>
    </row>
    <row r="107" spans="1:12" ht="12.75">
      <c r="A107">
        <v>2001</v>
      </c>
      <c r="B107" s="17">
        <v>40</v>
      </c>
      <c r="C107" s="17">
        <v>40</v>
      </c>
      <c r="D107" s="17">
        <v>40</v>
      </c>
      <c r="E107" s="12" t="s">
        <v>38</v>
      </c>
      <c r="F107" s="11"/>
      <c r="G107" s="19"/>
      <c r="H107" s="11"/>
      <c r="I107" s="13"/>
      <c r="J107" s="18"/>
      <c r="K107" s="10">
        <v>40</v>
      </c>
      <c r="L107" s="10">
        <v>40</v>
      </c>
    </row>
    <row r="108" spans="1:12" ht="12.75">
      <c r="A108">
        <v>2002</v>
      </c>
      <c r="B108" s="17">
        <v>40</v>
      </c>
      <c r="C108" s="17">
        <v>40</v>
      </c>
      <c r="D108" s="17">
        <v>40</v>
      </c>
      <c r="E108" s="12" t="s">
        <v>7</v>
      </c>
      <c r="F108" s="11"/>
      <c r="G108" s="19"/>
      <c r="H108" s="11"/>
      <c r="I108" s="13"/>
      <c r="J108" s="18"/>
      <c r="K108" s="10">
        <v>40</v>
      </c>
      <c r="L108" s="10">
        <v>40</v>
      </c>
    </row>
    <row r="109" spans="1:12" ht="12.75">
      <c r="A109">
        <v>2003</v>
      </c>
      <c r="B109" s="17">
        <v>40</v>
      </c>
      <c r="C109" s="17">
        <v>40</v>
      </c>
      <c r="D109" s="17">
        <v>40</v>
      </c>
      <c r="E109" s="12" t="s">
        <v>7</v>
      </c>
      <c r="F109" s="11"/>
      <c r="G109" s="19"/>
      <c r="H109" s="11"/>
      <c r="I109" s="13"/>
      <c r="J109" s="18"/>
      <c r="K109" s="10">
        <v>40</v>
      </c>
      <c r="L109" s="10">
        <v>40</v>
      </c>
    </row>
    <row r="110" spans="1:12" ht="12.75">
      <c r="A110">
        <v>2004</v>
      </c>
      <c r="B110" s="17">
        <v>40</v>
      </c>
      <c r="C110" s="17">
        <v>40</v>
      </c>
      <c r="D110" s="17">
        <v>40</v>
      </c>
      <c r="E110" s="12" t="s">
        <v>7</v>
      </c>
      <c r="F110" s="11"/>
      <c r="G110" s="19"/>
      <c r="H110" s="11"/>
      <c r="I110" s="13"/>
      <c r="J110" s="18"/>
      <c r="K110" s="10"/>
      <c r="L110" s="10"/>
    </row>
    <row r="111" spans="1:12" ht="12.75">
      <c r="A111">
        <v>2005</v>
      </c>
      <c r="B111" s="17">
        <v>40</v>
      </c>
      <c r="C111" s="17">
        <v>40</v>
      </c>
      <c r="D111" s="17">
        <v>40</v>
      </c>
      <c r="E111" s="12" t="s">
        <v>7</v>
      </c>
      <c r="F111" s="11"/>
      <c r="G111" s="19"/>
      <c r="H111" s="11"/>
      <c r="I111" s="13"/>
      <c r="J111" s="18"/>
      <c r="K111" s="10"/>
      <c r="L111" s="10"/>
    </row>
    <row r="112" spans="1:12" ht="12.75">
      <c r="A112">
        <v>2006</v>
      </c>
      <c r="B112" s="17">
        <v>40</v>
      </c>
      <c r="C112" s="17">
        <v>40</v>
      </c>
      <c r="D112" s="17">
        <v>40</v>
      </c>
      <c r="E112" s="12" t="s">
        <v>7</v>
      </c>
      <c r="F112" s="11"/>
      <c r="G112" s="19"/>
      <c r="H112" s="11"/>
      <c r="I112" s="13"/>
      <c r="J112" s="18"/>
      <c r="K112" s="10"/>
      <c r="L112" s="10"/>
    </row>
    <row r="113" spans="1:12" ht="12.75">
      <c r="A113">
        <v>2007</v>
      </c>
      <c r="B113" s="17">
        <v>40</v>
      </c>
      <c r="C113" s="17">
        <v>40</v>
      </c>
      <c r="D113" s="17">
        <v>40</v>
      </c>
      <c r="E113" s="12" t="s">
        <v>7</v>
      </c>
      <c r="F113" s="11"/>
      <c r="G113" s="19"/>
      <c r="H113" s="11"/>
      <c r="I113" s="13"/>
      <c r="J113" s="18"/>
      <c r="K113" s="10"/>
      <c r="L113" s="10"/>
    </row>
    <row r="114" spans="1:12" ht="12.75">
      <c r="A114">
        <v>2008</v>
      </c>
      <c r="B114" s="17">
        <v>40</v>
      </c>
      <c r="C114" s="17">
        <v>40</v>
      </c>
      <c r="D114" s="17">
        <v>40</v>
      </c>
      <c r="E114" s="12" t="s">
        <v>7</v>
      </c>
      <c r="F114" s="11"/>
      <c r="G114" s="19"/>
      <c r="H114" s="11"/>
      <c r="I114" s="13"/>
      <c r="J114" s="18"/>
      <c r="K114" s="10"/>
      <c r="L114" s="10"/>
    </row>
    <row r="115" spans="1:12" ht="12.75">
      <c r="A115">
        <v>2009</v>
      </c>
      <c r="B115" s="17">
        <v>40</v>
      </c>
      <c r="C115" s="17">
        <v>40</v>
      </c>
      <c r="D115" s="17">
        <v>40</v>
      </c>
      <c r="E115" s="12" t="s">
        <v>7</v>
      </c>
      <c r="F115" s="11"/>
      <c r="G115" s="19"/>
      <c r="H115" s="11"/>
      <c r="I115" s="13" t="s">
        <v>11</v>
      </c>
      <c r="J115" s="18"/>
      <c r="K115" s="10"/>
      <c r="L115" s="10"/>
    </row>
    <row r="116" spans="1:12" ht="12.75">
      <c r="A116">
        <v>2010</v>
      </c>
      <c r="B116" s="17">
        <v>50</v>
      </c>
      <c r="C116" s="17">
        <v>50</v>
      </c>
      <c r="D116" s="17">
        <v>50</v>
      </c>
      <c r="E116" s="12" t="s">
        <v>7</v>
      </c>
      <c r="F116" s="11"/>
      <c r="G116" s="19"/>
      <c r="H116" s="11"/>
      <c r="I116" s="13" t="s">
        <v>7</v>
      </c>
      <c r="J116" s="18"/>
      <c r="K116" s="10"/>
      <c r="L116" s="10"/>
    </row>
    <row r="117" spans="1:12" ht="12.75">
      <c r="A117">
        <v>2011</v>
      </c>
      <c r="B117" s="17">
        <v>50</v>
      </c>
      <c r="C117" s="17">
        <v>50</v>
      </c>
      <c r="D117" s="17">
        <v>50</v>
      </c>
      <c r="E117" s="12" t="s">
        <v>7</v>
      </c>
      <c r="F117" s="11"/>
      <c r="G117" s="19"/>
      <c r="H117" s="11"/>
      <c r="I117" s="13" t="s">
        <v>7</v>
      </c>
      <c r="J117" s="18"/>
      <c r="K117" s="10"/>
      <c r="L117" s="10"/>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31"/>
  <sheetViews>
    <sheetView zoomScalePageLayoutView="0" workbookViewId="0" topLeftCell="A1">
      <selection activeCell="A1" sqref="A1"/>
    </sheetView>
  </sheetViews>
  <sheetFormatPr defaultColWidth="11.421875" defaultRowHeight="12.75"/>
  <cols>
    <col min="6" max="6" width="50.7109375" style="0" customWidth="1"/>
  </cols>
  <sheetData>
    <row r="1" ht="12.75">
      <c r="A1" s="2" t="s">
        <v>63</v>
      </c>
    </row>
    <row r="3" ht="12.75">
      <c r="A3" t="s">
        <v>64</v>
      </c>
    </row>
    <row r="4" ht="12.75">
      <c r="A4" s="14" t="s">
        <v>65</v>
      </c>
    </row>
    <row r="5" ht="12.75">
      <c r="A5" s="14" t="s">
        <v>66</v>
      </c>
    </row>
    <row r="6" ht="12.75">
      <c r="A6" t="s">
        <v>6</v>
      </c>
    </row>
    <row r="7" spans="1:3" ht="12.75">
      <c r="A7" t="s">
        <v>67</v>
      </c>
      <c r="B7" s="24"/>
      <c r="C7" t="s">
        <v>68</v>
      </c>
    </row>
    <row r="8" spans="1:2" ht="12.75">
      <c r="A8" t="s">
        <v>69</v>
      </c>
      <c r="B8" s="14" t="s">
        <v>70</v>
      </c>
    </row>
    <row r="9" spans="1:2" ht="12.75">
      <c r="A9" t="s">
        <v>71</v>
      </c>
      <c r="B9" s="14" t="s">
        <v>72</v>
      </c>
    </row>
    <row r="10" spans="1:2" ht="12.75">
      <c r="A10" s="14" t="s">
        <v>73</v>
      </c>
      <c r="B10" s="14" t="s">
        <v>74</v>
      </c>
    </row>
    <row r="13" spans="1:7" ht="39">
      <c r="A13" s="7"/>
      <c r="B13" s="25" t="s">
        <v>75</v>
      </c>
      <c r="C13" s="8" t="s">
        <v>76</v>
      </c>
      <c r="D13" s="8" t="s">
        <v>77</v>
      </c>
      <c r="E13" s="8" t="s">
        <v>78</v>
      </c>
      <c r="F13" s="8" t="s">
        <v>5</v>
      </c>
      <c r="G13" s="9" t="s">
        <v>6</v>
      </c>
    </row>
    <row r="14" spans="1:7" ht="12.75">
      <c r="A14">
        <v>1894</v>
      </c>
      <c r="B14" s="10">
        <v>8</v>
      </c>
      <c r="C14" s="10">
        <v>8</v>
      </c>
      <c r="D14" s="11"/>
      <c r="E14" s="11"/>
      <c r="F14" s="12" t="s">
        <v>79</v>
      </c>
      <c r="G14" s="13"/>
    </row>
    <row r="15" spans="1:7" ht="12.75">
      <c r="A15">
        <v>1895</v>
      </c>
      <c r="B15" s="10">
        <v>8</v>
      </c>
      <c r="C15" s="10">
        <v>8</v>
      </c>
      <c r="D15" s="11"/>
      <c r="E15" s="11"/>
      <c r="F15" s="26" t="s">
        <v>7</v>
      </c>
      <c r="G15" s="13"/>
    </row>
    <row r="16" spans="1:7" ht="12.75">
      <c r="A16">
        <v>1896</v>
      </c>
      <c r="B16" s="10">
        <v>8</v>
      </c>
      <c r="C16" s="10">
        <v>8</v>
      </c>
      <c r="D16" s="11"/>
      <c r="E16" s="11"/>
      <c r="F16" s="26" t="s">
        <v>7</v>
      </c>
      <c r="G16" s="13"/>
    </row>
    <row r="17" spans="1:7" ht="12.75">
      <c r="A17">
        <v>1897</v>
      </c>
      <c r="B17" s="10">
        <v>8</v>
      </c>
      <c r="C17" s="10">
        <v>8</v>
      </c>
      <c r="D17" s="11"/>
      <c r="E17" s="11"/>
      <c r="F17" s="26" t="s">
        <v>7</v>
      </c>
      <c r="G17" s="13"/>
    </row>
    <row r="18" spans="1:7" ht="12.75">
      <c r="A18">
        <v>1898</v>
      </c>
      <c r="B18" s="10">
        <v>8</v>
      </c>
      <c r="C18" s="10">
        <v>8</v>
      </c>
      <c r="D18" s="11"/>
      <c r="E18" s="11"/>
      <c r="F18" s="26" t="s">
        <v>7</v>
      </c>
      <c r="G18" s="13"/>
    </row>
    <row r="19" spans="1:7" ht="12.75">
      <c r="A19">
        <v>1899</v>
      </c>
      <c r="B19" s="10">
        <v>8</v>
      </c>
      <c r="C19" s="10">
        <v>8</v>
      </c>
      <c r="D19" s="11"/>
      <c r="E19" s="11"/>
      <c r="F19" s="26" t="s">
        <v>7</v>
      </c>
      <c r="G19" s="13"/>
    </row>
    <row r="20" spans="1:7" ht="12.75">
      <c r="A20">
        <v>1900</v>
      </c>
      <c r="B20" s="10">
        <v>8</v>
      </c>
      <c r="C20" s="10">
        <v>8</v>
      </c>
      <c r="D20" s="11"/>
      <c r="E20" s="11"/>
      <c r="F20" s="26" t="s">
        <v>7</v>
      </c>
      <c r="G20" s="13"/>
    </row>
    <row r="21" spans="1:7" ht="12.75">
      <c r="A21">
        <v>1901</v>
      </c>
      <c r="B21" s="10">
        <v>8</v>
      </c>
      <c r="C21" s="10">
        <v>8</v>
      </c>
      <c r="D21" s="11"/>
      <c r="E21" s="11"/>
      <c r="F21" s="26" t="s">
        <v>7</v>
      </c>
      <c r="G21" s="13"/>
    </row>
    <row r="22" spans="1:7" ht="12.75">
      <c r="A22">
        <v>1902</v>
      </c>
      <c r="B22" s="10">
        <v>8</v>
      </c>
      <c r="C22" s="10">
        <v>8</v>
      </c>
      <c r="D22" s="11"/>
      <c r="E22" s="11"/>
      <c r="F22" s="26" t="s">
        <v>7</v>
      </c>
      <c r="G22" s="13"/>
    </row>
    <row r="23" spans="1:7" ht="12.75">
      <c r="A23">
        <v>1903</v>
      </c>
      <c r="B23" s="10">
        <v>8</v>
      </c>
      <c r="C23" s="10">
        <v>8</v>
      </c>
      <c r="D23" s="11"/>
      <c r="E23" s="11"/>
      <c r="F23" s="26" t="s">
        <v>7</v>
      </c>
      <c r="G23" s="13"/>
    </row>
    <row r="24" spans="1:7" ht="12.75">
      <c r="A24">
        <v>1904</v>
      </c>
      <c r="B24" s="10">
        <v>8</v>
      </c>
      <c r="C24" s="10">
        <v>8</v>
      </c>
      <c r="D24" s="11"/>
      <c r="E24" s="11"/>
      <c r="F24" s="26" t="s">
        <v>7</v>
      </c>
      <c r="G24" s="13"/>
    </row>
    <row r="25" spans="1:7" ht="12.75">
      <c r="A25">
        <v>1905</v>
      </c>
      <c r="B25" s="10">
        <v>8</v>
      </c>
      <c r="C25" s="10">
        <v>8</v>
      </c>
      <c r="D25" s="11"/>
      <c r="E25" s="11"/>
      <c r="F25" s="26" t="s">
        <v>7</v>
      </c>
      <c r="G25" s="13"/>
    </row>
    <row r="26" spans="1:7" ht="12.75">
      <c r="A26">
        <v>1906</v>
      </c>
      <c r="B26" s="10">
        <v>8</v>
      </c>
      <c r="C26" s="10">
        <v>8</v>
      </c>
      <c r="D26" s="11"/>
      <c r="E26" s="11"/>
      <c r="F26" s="26" t="s">
        <v>7</v>
      </c>
      <c r="G26" s="13"/>
    </row>
    <row r="27" spans="1:7" ht="12.75">
      <c r="A27">
        <v>1907</v>
      </c>
      <c r="B27" s="10">
        <v>15</v>
      </c>
      <c r="C27" s="10">
        <v>15</v>
      </c>
      <c r="D27" s="11"/>
      <c r="E27" s="11"/>
      <c r="F27" s="26" t="s">
        <v>7</v>
      </c>
      <c r="G27" s="13"/>
    </row>
    <row r="28" spans="1:7" ht="12.75">
      <c r="A28">
        <v>1908</v>
      </c>
      <c r="B28" s="10">
        <v>15</v>
      </c>
      <c r="C28" s="10">
        <v>15</v>
      </c>
      <c r="D28" s="11"/>
      <c r="E28" s="11"/>
      <c r="F28" s="26" t="s">
        <v>7</v>
      </c>
      <c r="G28" s="13"/>
    </row>
    <row r="29" spans="1:6" ht="12.75">
      <c r="A29">
        <v>1909</v>
      </c>
      <c r="B29" s="10">
        <v>15</v>
      </c>
      <c r="C29" s="10">
        <v>15</v>
      </c>
      <c r="D29" s="11"/>
      <c r="E29" s="11"/>
      <c r="F29" s="26" t="s">
        <v>7</v>
      </c>
    </row>
    <row r="30" spans="1:6" ht="12.75">
      <c r="A30">
        <v>1910</v>
      </c>
      <c r="B30" s="10">
        <v>15</v>
      </c>
      <c r="C30" s="10">
        <v>15</v>
      </c>
      <c r="D30" s="11"/>
      <c r="E30" s="11"/>
      <c r="F30" s="26" t="s">
        <v>7</v>
      </c>
    </row>
    <row r="31" spans="1:6" ht="12.75">
      <c r="A31">
        <v>1911</v>
      </c>
      <c r="B31" s="10">
        <v>15</v>
      </c>
      <c r="C31" s="10">
        <v>15</v>
      </c>
      <c r="D31" s="11"/>
      <c r="E31" s="11"/>
      <c r="F31" s="26" t="s">
        <v>7</v>
      </c>
    </row>
    <row r="32" spans="1:6" ht="12.75">
      <c r="A32">
        <v>1912</v>
      </c>
      <c r="B32" s="10">
        <v>15</v>
      </c>
      <c r="C32" s="10">
        <v>15</v>
      </c>
      <c r="D32" s="11"/>
      <c r="E32" s="11"/>
      <c r="F32" s="26" t="s">
        <v>7</v>
      </c>
    </row>
    <row r="33" spans="1:6" ht="12.75">
      <c r="A33">
        <v>1913</v>
      </c>
      <c r="B33" s="10">
        <v>15</v>
      </c>
      <c r="C33" s="10">
        <v>15</v>
      </c>
      <c r="D33" s="11"/>
      <c r="E33" s="11"/>
      <c r="F33" s="26" t="s">
        <v>7</v>
      </c>
    </row>
    <row r="34" spans="1:6" ht="12.75">
      <c r="A34">
        <v>1914</v>
      </c>
      <c r="B34" s="10">
        <v>20</v>
      </c>
      <c r="C34" s="10">
        <v>20</v>
      </c>
      <c r="D34" s="11"/>
      <c r="E34" s="11"/>
      <c r="F34" s="12" t="s">
        <v>80</v>
      </c>
    </row>
    <row r="35" spans="1:6" ht="12.75">
      <c r="A35">
        <v>1915</v>
      </c>
      <c r="B35" s="10">
        <v>20</v>
      </c>
      <c r="C35" s="10">
        <v>20</v>
      </c>
      <c r="D35" s="11"/>
      <c r="E35" s="11"/>
      <c r="F35" s="26" t="s">
        <v>7</v>
      </c>
    </row>
    <row r="36" spans="1:6" ht="12.75">
      <c r="A36">
        <v>1916</v>
      </c>
      <c r="B36" s="10">
        <v>20</v>
      </c>
      <c r="C36" s="10">
        <v>20</v>
      </c>
      <c r="D36" s="11"/>
      <c r="E36" s="11"/>
      <c r="F36" s="26" t="s">
        <v>7</v>
      </c>
    </row>
    <row r="37" spans="1:6" ht="12.75">
      <c r="A37">
        <v>1917</v>
      </c>
      <c r="B37" s="10">
        <v>20</v>
      </c>
      <c r="C37" s="10">
        <v>20</v>
      </c>
      <c r="D37" s="11"/>
      <c r="E37" s="11"/>
      <c r="F37" s="26" t="s">
        <v>7</v>
      </c>
    </row>
    <row r="38" spans="1:6" ht="12.75">
      <c r="A38">
        <v>1918</v>
      </c>
      <c r="B38" s="10">
        <v>20</v>
      </c>
      <c r="C38" s="10">
        <v>20</v>
      </c>
      <c r="D38" s="11"/>
      <c r="E38" s="11"/>
      <c r="F38" s="26" t="s">
        <v>7</v>
      </c>
    </row>
    <row r="39" spans="1:6" ht="12.75">
      <c r="A39">
        <v>1919</v>
      </c>
      <c r="B39" s="10">
        <v>40</v>
      </c>
      <c r="C39" s="10">
        <v>40</v>
      </c>
      <c r="D39" s="11"/>
      <c r="E39" s="11"/>
      <c r="F39" s="26" t="s">
        <v>7</v>
      </c>
    </row>
    <row r="40" spans="1:6" ht="12.75">
      <c r="A40">
        <v>1920</v>
      </c>
      <c r="B40" s="10">
        <v>40</v>
      </c>
      <c r="C40" s="10">
        <v>40</v>
      </c>
      <c r="D40" s="11"/>
      <c r="E40" s="11"/>
      <c r="F40" s="26" t="s">
        <v>7</v>
      </c>
    </row>
    <row r="41" spans="1:6" ht="12.75">
      <c r="A41">
        <v>1921</v>
      </c>
      <c r="B41" s="10">
        <v>40</v>
      </c>
      <c r="C41" s="10">
        <v>40</v>
      </c>
      <c r="D41" s="11"/>
      <c r="E41" s="11"/>
      <c r="F41" s="26" t="s">
        <v>7</v>
      </c>
    </row>
    <row r="42" spans="1:6" ht="12.75">
      <c r="A42">
        <v>1922</v>
      </c>
      <c r="B42" s="10">
        <v>40</v>
      </c>
      <c r="C42" s="10">
        <v>40</v>
      </c>
      <c r="D42" s="11"/>
      <c r="E42" s="11"/>
      <c r="F42" s="26" t="s">
        <v>7</v>
      </c>
    </row>
    <row r="43" spans="1:6" ht="12.75">
      <c r="A43">
        <v>1923</v>
      </c>
      <c r="B43" s="10">
        <v>40</v>
      </c>
      <c r="C43" s="10">
        <v>40</v>
      </c>
      <c r="D43" s="11"/>
      <c r="E43" s="11"/>
      <c r="F43" s="26" t="s">
        <v>7</v>
      </c>
    </row>
    <row r="44" spans="1:6" ht="12.75">
      <c r="A44">
        <v>1924</v>
      </c>
      <c r="B44" s="10">
        <v>40</v>
      </c>
      <c r="C44" s="10">
        <v>40</v>
      </c>
      <c r="D44" s="11"/>
      <c r="E44" s="11"/>
      <c r="F44" s="26" t="s">
        <v>7</v>
      </c>
    </row>
    <row r="45" spans="1:6" ht="12.75">
      <c r="A45">
        <v>1925</v>
      </c>
      <c r="B45" s="10">
        <v>40</v>
      </c>
      <c r="C45" s="10">
        <v>40</v>
      </c>
      <c r="D45" s="11"/>
      <c r="E45" s="11"/>
      <c r="F45" s="26" t="s">
        <v>7</v>
      </c>
    </row>
    <row r="46" spans="1:6" ht="12.75">
      <c r="A46">
        <v>1926</v>
      </c>
      <c r="B46" s="10">
        <v>40</v>
      </c>
      <c r="C46" s="10">
        <v>40</v>
      </c>
      <c r="D46" s="11"/>
      <c r="E46" s="11"/>
      <c r="F46" s="26" t="s">
        <v>7</v>
      </c>
    </row>
    <row r="47" spans="1:6" ht="12.75">
      <c r="A47">
        <v>1927</v>
      </c>
      <c r="B47" s="10">
        <v>40</v>
      </c>
      <c r="C47" s="10">
        <v>40</v>
      </c>
      <c r="D47" s="11"/>
      <c r="E47" s="11"/>
      <c r="F47" s="26" t="s">
        <v>7</v>
      </c>
    </row>
    <row r="48" spans="1:6" ht="12.75">
      <c r="A48">
        <v>1928</v>
      </c>
      <c r="B48" s="10">
        <v>40</v>
      </c>
      <c r="C48" s="10">
        <v>40</v>
      </c>
      <c r="D48" s="11"/>
      <c r="E48" s="11"/>
      <c r="F48" s="26" t="s">
        <v>7</v>
      </c>
    </row>
    <row r="49" spans="1:6" ht="12.75">
      <c r="A49">
        <v>1929</v>
      </c>
      <c r="B49" s="10">
        <v>40</v>
      </c>
      <c r="C49" s="10">
        <v>40</v>
      </c>
      <c r="D49" s="11"/>
      <c r="E49" s="11"/>
      <c r="F49" s="26" t="s">
        <v>7</v>
      </c>
    </row>
    <row r="50" spans="1:6" ht="12.75">
      <c r="A50">
        <v>1930</v>
      </c>
      <c r="B50" s="10">
        <v>50</v>
      </c>
      <c r="C50" s="10">
        <v>50</v>
      </c>
      <c r="D50" s="11"/>
      <c r="E50" s="11"/>
      <c r="F50" s="26" t="s">
        <v>7</v>
      </c>
    </row>
    <row r="51" spans="1:6" ht="12.75">
      <c r="A51">
        <v>1931</v>
      </c>
      <c r="B51" s="10">
        <v>50</v>
      </c>
      <c r="C51" s="10">
        <v>50</v>
      </c>
      <c r="D51" s="11"/>
      <c r="E51" s="11"/>
      <c r="F51" s="26" t="s">
        <v>7</v>
      </c>
    </row>
    <row r="52" spans="1:6" ht="12.75">
      <c r="A52">
        <v>1932</v>
      </c>
      <c r="B52" s="10">
        <v>50</v>
      </c>
      <c r="C52" s="10">
        <v>50</v>
      </c>
      <c r="D52" s="11"/>
      <c r="E52" s="11"/>
      <c r="F52" s="26" t="s">
        <v>7</v>
      </c>
    </row>
    <row r="53" spans="1:6" ht="12.75">
      <c r="A53">
        <v>1933</v>
      </c>
      <c r="B53" s="10">
        <v>50</v>
      </c>
      <c r="C53" s="10">
        <v>50</v>
      </c>
      <c r="D53" s="11"/>
      <c r="E53" s="11"/>
      <c r="F53" s="26" t="s">
        <v>7</v>
      </c>
    </row>
    <row r="54" spans="1:6" ht="12.75">
      <c r="A54">
        <v>1934</v>
      </c>
      <c r="B54" s="10">
        <v>50</v>
      </c>
      <c r="C54" s="10">
        <v>50</v>
      </c>
      <c r="D54" s="11"/>
      <c r="E54" s="11"/>
      <c r="F54" s="26" t="s">
        <v>7</v>
      </c>
    </row>
    <row r="55" spans="1:6" ht="12.75">
      <c r="A55">
        <v>1935</v>
      </c>
      <c r="B55" s="10">
        <v>50</v>
      </c>
      <c r="C55" s="10">
        <v>50</v>
      </c>
      <c r="D55" s="11"/>
      <c r="E55" s="11"/>
      <c r="F55" s="26" t="s">
        <v>7</v>
      </c>
    </row>
    <row r="56" spans="1:6" ht="12.75">
      <c r="A56">
        <v>1936</v>
      </c>
      <c r="B56" s="10">
        <v>50</v>
      </c>
      <c r="C56" s="10">
        <v>50</v>
      </c>
      <c r="D56" s="11"/>
      <c r="E56" s="11"/>
      <c r="F56" s="26" t="s">
        <v>7</v>
      </c>
    </row>
    <row r="57" spans="1:6" ht="12.75">
      <c r="A57">
        <v>1937</v>
      </c>
      <c r="B57" s="10">
        <v>50</v>
      </c>
      <c r="C57" s="10">
        <v>50</v>
      </c>
      <c r="D57" s="11"/>
      <c r="E57" s="11"/>
      <c r="F57" s="26" t="s">
        <v>7</v>
      </c>
    </row>
    <row r="58" spans="1:6" ht="12.75">
      <c r="A58">
        <v>1938</v>
      </c>
      <c r="B58" s="10">
        <v>50</v>
      </c>
      <c r="C58" s="10">
        <v>50</v>
      </c>
      <c r="D58" s="11"/>
      <c r="E58" s="11"/>
      <c r="F58" s="26" t="s">
        <v>7</v>
      </c>
    </row>
    <row r="59" spans="1:6" ht="12.75">
      <c r="A59">
        <v>1939</v>
      </c>
      <c r="B59" s="10">
        <v>55</v>
      </c>
      <c r="C59" s="10">
        <v>55</v>
      </c>
      <c r="D59" s="11"/>
      <c r="E59" s="11"/>
      <c r="F59" s="26" t="s">
        <v>7</v>
      </c>
    </row>
    <row r="60" spans="1:6" ht="12.75">
      <c r="A60">
        <v>1940</v>
      </c>
      <c r="B60" s="10">
        <v>65</v>
      </c>
      <c r="C60" s="10">
        <v>65</v>
      </c>
      <c r="D60" s="11"/>
      <c r="E60" s="11"/>
      <c r="F60" s="12" t="s">
        <v>81</v>
      </c>
    </row>
    <row r="61" spans="1:6" ht="12.75">
      <c r="A61">
        <v>1941</v>
      </c>
      <c r="B61" s="10">
        <v>65</v>
      </c>
      <c r="C61" s="10">
        <v>65</v>
      </c>
      <c r="D61" s="11"/>
      <c r="E61" s="11"/>
      <c r="F61" s="26" t="s">
        <v>7</v>
      </c>
    </row>
    <row r="62" spans="1:6" ht="12.75">
      <c r="A62">
        <v>1942</v>
      </c>
      <c r="B62" s="10">
        <v>65</v>
      </c>
      <c r="C62" s="10">
        <v>65</v>
      </c>
      <c r="D62" s="11"/>
      <c r="E62" s="11"/>
      <c r="F62" s="26" t="s">
        <v>7</v>
      </c>
    </row>
    <row r="63" spans="1:6" ht="12.75">
      <c r="A63">
        <v>1943</v>
      </c>
      <c r="B63" s="10">
        <v>65</v>
      </c>
      <c r="C63" s="10">
        <v>65</v>
      </c>
      <c r="D63" s="11"/>
      <c r="E63" s="11"/>
      <c r="F63" s="26" t="s">
        <v>7</v>
      </c>
    </row>
    <row r="64" spans="1:6" ht="12.75">
      <c r="A64">
        <v>1944</v>
      </c>
      <c r="B64" s="10">
        <v>65</v>
      </c>
      <c r="C64" s="10">
        <v>65</v>
      </c>
      <c r="D64" s="11"/>
      <c r="E64" s="11"/>
      <c r="F64" s="26" t="s">
        <v>7</v>
      </c>
    </row>
    <row r="65" spans="1:6" ht="12.75">
      <c r="A65">
        <v>1945</v>
      </c>
      <c r="B65" s="10">
        <v>65</v>
      </c>
      <c r="C65" s="10">
        <v>65</v>
      </c>
      <c r="D65" s="11"/>
      <c r="E65" s="11"/>
      <c r="F65" s="26" t="s">
        <v>7</v>
      </c>
    </row>
    <row r="66" spans="1:6" ht="12.75">
      <c r="A66">
        <v>1946</v>
      </c>
      <c r="B66" s="10">
        <v>75</v>
      </c>
      <c r="C66" s="10">
        <v>75</v>
      </c>
      <c r="D66" s="11"/>
      <c r="E66" s="11"/>
      <c r="F66" s="10" t="s">
        <v>82</v>
      </c>
    </row>
    <row r="67" spans="1:6" ht="12.75">
      <c r="A67">
        <v>1947</v>
      </c>
      <c r="B67" s="10">
        <v>75</v>
      </c>
      <c r="C67" s="10">
        <v>75</v>
      </c>
      <c r="D67" s="11"/>
      <c r="E67" s="11"/>
      <c r="F67" s="10" t="s">
        <v>7</v>
      </c>
    </row>
    <row r="68" spans="1:6" ht="12.75">
      <c r="A68">
        <v>1948</v>
      </c>
      <c r="B68" s="10">
        <v>75</v>
      </c>
      <c r="C68" s="10">
        <v>75</v>
      </c>
      <c r="D68" s="11"/>
      <c r="E68" s="11"/>
      <c r="F68" s="10" t="s">
        <v>7</v>
      </c>
    </row>
    <row r="69" spans="1:6" ht="12.75">
      <c r="A69">
        <v>1949</v>
      </c>
      <c r="B69" s="10">
        <v>80</v>
      </c>
      <c r="C69" s="10">
        <v>80</v>
      </c>
      <c r="D69" s="11"/>
      <c r="E69" s="11"/>
      <c r="F69" s="10" t="s">
        <v>7</v>
      </c>
    </row>
    <row r="70" spans="1:6" ht="12.75">
      <c r="A70">
        <v>1950</v>
      </c>
      <c r="B70" s="10">
        <v>80</v>
      </c>
      <c r="C70" s="10">
        <v>80</v>
      </c>
      <c r="D70" s="11"/>
      <c r="E70" s="11"/>
      <c r="F70" s="10" t="s">
        <v>7</v>
      </c>
    </row>
    <row r="71" spans="1:6" ht="12.75">
      <c r="A71">
        <v>1951</v>
      </c>
      <c r="B71" s="10">
        <v>80</v>
      </c>
      <c r="C71" s="10">
        <v>80</v>
      </c>
      <c r="D71" s="11"/>
      <c r="E71" s="11"/>
      <c r="F71" s="10" t="s">
        <v>7</v>
      </c>
    </row>
    <row r="72" spans="1:6" ht="12.75">
      <c r="A72">
        <v>1952</v>
      </c>
      <c r="B72" s="10">
        <v>80</v>
      </c>
      <c r="C72" s="10">
        <v>80</v>
      </c>
      <c r="D72" s="11"/>
      <c r="E72" s="11"/>
      <c r="F72" s="10" t="s">
        <v>7</v>
      </c>
    </row>
    <row r="73" spans="1:6" ht="12.75">
      <c r="A73">
        <v>1953</v>
      </c>
      <c r="B73" s="10">
        <v>80</v>
      </c>
      <c r="C73" s="10">
        <v>80</v>
      </c>
      <c r="D73" s="11"/>
      <c r="E73" s="11"/>
      <c r="F73" s="10" t="s">
        <v>7</v>
      </c>
    </row>
    <row r="74" spans="1:6" ht="12.75">
      <c r="A74">
        <v>1954</v>
      </c>
      <c r="B74" s="10">
        <v>80</v>
      </c>
      <c r="C74" s="10">
        <v>80</v>
      </c>
      <c r="D74" s="11"/>
      <c r="E74" s="11"/>
      <c r="F74" s="10" t="s">
        <v>7</v>
      </c>
    </row>
    <row r="75" spans="1:6" ht="12.75">
      <c r="A75">
        <v>1955</v>
      </c>
      <c r="B75" s="10">
        <v>80</v>
      </c>
      <c r="C75" s="10">
        <v>80</v>
      </c>
      <c r="D75" s="11"/>
      <c r="E75" s="11"/>
      <c r="F75" s="10" t="s">
        <v>7</v>
      </c>
    </row>
    <row r="76" spans="1:6" ht="12.75">
      <c r="A76">
        <v>1956</v>
      </c>
      <c r="B76" s="10">
        <v>80</v>
      </c>
      <c r="C76" s="10">
        <v>80</v>
      </c>
      <c r="D76" s="11"/>
      <c r="E76" s="11"/>
      <c r="F76" s="10" t="s">
        <v>7</v>
      </c>
    </row>
    <row r="77" spans="1:7" ht="12.75">
      <c r="A77">
        <v>1957</v>
      </c>
      <c r="B77" s="10">
        <v>80</v>
      </c>
      <c r="C77" s="10">
        <v>80</v>
      </c>
      <c r="D77" s="11"/>
      <c r="E77" s="11"/>
      <c r="F77" s="10" t="s">
        <v>7</v>
      </c>
      <c r="G77" s="13"/>
    </row>
    <row r="78" spans="1:7" ht="12.75">
      <c r="A78">
        <v>1958</v>
      </c>
      <c r="B78" s="10">
        <v>80</v>
      </c>
      <c r="C78" s="10">
        <v>80</v>
      </c>
      <c r="D78" s="11"/>
      <c r="E78" s="11"/>
      <c r="F78" s="10" t="s">
        <v>7</v>
      </c>
      <c r="G78" s="13"/>
    </row>
    <row r="79" spans="1:7" ht="12.75">
      <c r="A79">
        <v>1959</v>
      </c>
      <c r="B79" s="10">
        <v>80</v>
      </c>
      <c r="C79" s="10">
        <v>80</v>
      </c>
      <c r="D79" s="11"/>
      <c r="E79" s="11"/>
      <c r="F79" s="10" t="s">
        <v>7</v>
      </c>
      <c r="G79" s="13"/>
    </row>
    <row r="80" spans="1:7" ht="12.75">
      <c r="A80">
        <v>1960</v>
      </c>
      <c r="B80" s="10">
        <v>80</v>
      </c>
      <c r="C80" s="10">
        <v>80</v>
      </c>
      <c r="D80" s="11"/>
      <c r="E80" s="11"/>
      <c r="F80" s="10" t="s">
        <v>7</v>
      </c>
      <c r="G80" s="13"/>
    </row>
    <row r="81" spans="1:7" ht="12.75">
      <c r="A81">
        <v>1961</v>
      </c>
      <c r="B81" s="10">
        <v>80</v>
      </c>
      <c r="C81" s="10">
        <v>80</v>
      </c>
      <c r="D81" s="11"/>
      <c r="E81" s="11"/>
      <c r="F81" s="10" t="s">
        <v>7</v>
      </c>
      <c r="G81" s="13"/>
    </row>
    <row r="82" spans="1:7" ht="12.75">
      <c r="A82">
        <v>1962</v>
      </c>
      <c r="B82" s="10">
        <v>80</v>
      </c>
      <c r="C82" s="10">
        <v>80</v>
      </c>
      <c r="D82" s="11"/>
      <c r="E82" s="11"/>
      <c r="F82" s="10" t="s">
        <v>7</v>
      </c>
      <c r="G82" s="13"/>
    </row>
    <row r="83" spans="1:7" ht="12.75">
      <c r="A83">
        <v>1963</v>
      </c>
      <c r="B83" s="10">
        <v>80</v>
      </c>
      <c r="C83" s="10">
        <v>80</v>
      </c>
      <c r="D83" s="11"/>
      <c r="E83" s="11"/>
      <c r="F83" s="10" t="s">
        <v>7</v>
      </c>
      <c r="G83" s="13"/>
    </row>
    <row r="84" spans="1:7" ht="12.75">
      <c r="A84">
        <v>1964</v>
      </c>
      <c r="B84" s="10">
        <v>80</v>
      </c>
      <c r="C84" s="10">
        <v>80</v>
      </c>
      <c r="D84" s="11"/>
      <c r="E84" s="11"/>
      <c r="F84" s="10" t="s">
        <v>7</v>
      </c>
      <c r="G84" s="13"/>
    </row>
    <row r="85" spans="1:7" ht="12.75">
      <c r="A85">
        <v>1965</v>
      </c>
      <c r="B85" s="10">
        <v>80</v>
      </c>
      <c r="C85" s="10">
        <v>80</v>
      </c>
      <c r="D85" s="11"/>
      <c r="E85" s="11"/>
      <c r="F85" s="10" t="s">
        <v>7</v>
      </c>
      <c r="G85" s="13"/>
    </row>
    <row r="86" spans="1:7" ht="12.75">
      <c r="A86">
        <v>1966</v>
      </c>
      <c r="B86" s="10">
        <v>80</v>
      </c>
      <c r="C86" s="10">
        <v>80</v>
      </c>
      <c r="D86" s="11"/>
      <c r="E86" s="11"/>
      <c r="F86" s="10" t="s">
        <v>7</v>
      </c>
      <c r="G86" s="13"/>
    </row>
    <row r="87" spans="1:7" ht="12.75">
      <c r="A87">
        <v>1967</v>
      </c>
      <c r="B87" s="10">
        <v>80</v>
      </c>
      <c r="C87" s="10">
        <v>80</v>
      </c>
      <c r="D87" s="11"/>
      <c r="E87" s="11"/>
      <c r="F87" s="10" t="s">
        <v>7</v>
      </c>
      <c r="G87" s="13"/>
    </row>
    <row r="88" spans="1:7" ht="12.75">
      <c r="A88">
        <v>1968</v>
      </c>
      <c r="B88" s="10">
        <v>80</v>
      </c>
      <c r="C88" s="10">
        <v>80</v>
      </c>
      <c r="D88" s="11"/>
      <c r="E88" s="11"/>
      <c r="F88" s="10" t="s">
        <v>7</v>
      </c>
      <c r="G88" s="13"/>
    </row>
    <row r="89" spans="1:7" ht="12.75">
      <c r="A89">
        <v>1969</v>
      </c>
      <c r="B89" s="10">
        <v>85</v>
      </c>
      <c r="C89" s="10">
        <v>85</v>
      </c>
      <c r="D89" s="11"/>
      <c r="E89" s="11"/>
      <c r="F89" s="10" t="s">
        <v>7</v>
      </c>
      <c r="G89" s="13" t="s">
        <v>83</v>
      </c>
    </row>
    <row r="90" spans="1:7" ht="12.75">
      <c r="A90">
        <v>1970</v>
      </c>
      <c r="B90" s="10">
        <v>85</v>
      </c>
      <c r="C90" s="10">
        <v>85</v>
      </c>
      <c r="D90" s="11"/>
      <c r="E90" s="11"/>
      <c r="F90" s="12" t="s">
        <v>8</v>
      </c>
      <c r="G90" s="13" t="s">
        <v>83</v>
      </c>
    </row>
    <row r="91" spans="1:7" ht="12.75">
      <c r="A91">
        <v>1971</v>
      </c>
      <c r="B91" s="10">
        <v>85</v>
      </c>
      <c r="C91" s="10">
        <v>85</v>
      </c>
      <c r="D91" s="11"/>
      <c r="E91" s="11"/>
      <c r="F91" s="26" t="s">
        <v>7</v>
      </c>
      <c r="G91" s="13" t="s">
        <v>83</v>
      </c>
    </row>
    <row r="92" spans="1:7" ht="12.75">
      <c r="A92">
        <v>1972</v>
      </c>
      <c r="B92" s="10">
        <v>75</v>
      </c>
      <c r="C92" s="10">
        <v>75</v>
      </c>
      <c r="D92" s="11"/>
      <c r="E92" s="11"/>
      <c r="F92" s="26" t="s">
        <v>7</v>
      </c>
      <c r="G92" s="13"/>
    </row>
    <row r="93" spans="1:6" ht="12.75">
      <c r="A93">
        <v>1973</v>
      </c>
      <c r="B93" s="10">
        <v>75</v>
      </c>
      <c r="C93" s="10">
        <v>75</v>
      </c>
      <c r="D93" s="11"/>
      <c r="E93" s="11"/>
      <c r="F93" s="26" t="s">
        <v>7</v>
      </c>
    </row>
    <row r="94" spans="1:6" ht="12.75">
      <c r="A94">
        <v>1974</v>
      </c>
      <c r="B94" s="10">
        <v>75</v>
      </c>
      <c r="C94" s="10">
        <v>75</v>
      </c>
      <c r="D94" s="11"/>
      <c r="E94" s="11"/>
      <c r="F94" s="26" t="s">
        <v>7</v>
      </c>
    </row>
    <row r="95" spans="1:6" ht="12.75">
      <c r="A95">
        <v>1975</v>
      </c>
      <c r="B95" s="10">
        <v>75</v>
      </c>
      <c r="C95" s="11"/>
      <c r="D95" s="10">
        <v>75</v>
      </c>
      <c r="E95" s="11"/>
      <c r="F95" s="26" t="s">
        <v>84</v>
      </c>
    </row>
    <row r="96" spans="1:6" ht="12.75">
      <c r="A96">
        <v>1976</v>
      </c>
      <c r="B96" s="10">
        <v>75</v>
      </c>
      <c r="C96" s="11"/>
      <c r="D96" s="10">
        <v>75</v>
      </c>
      <c r="E96" s="11"/>
      <c r="F96" s="26" t="s">
        <v>7</v>
      </c>
    </row>
    <row r="97" spans="1:6" ht="12.75">
      <c r="A97">
        <v>1977</v>
      </c>
      <c r="B97" s="10">
        <v>75</v>
      </c>
      <c r="C97" s="11"/>
      <c r="D97" s="10">
        <v>75</v>
      </c>
      <c r="E97" s="11"/>
      <c r="F97" s="26" t="s">
        <v>7</v>
      </c>
    </row>
    <row r="98" spans="1:6" ht="12.75">
      <c r="A98">
        <v>1978</v>
      </c>
      <c r="B98" s="10">
        <v>75</v>
      </c>
      <c r="C98" s="11"/>
      <c r="D98" s="10">
        <v>75</v>
      </c>
      <c r="E98" s="11"/>
      <c r="F98" s="26" t="s">
        <v>7</v>
      </c>
    </row>
    <row r="99" spans="1:6" ht="12.75">
      <c r="A99">
        <v>1979</v>
      </c>
      <c r="B99" s="10">
        <v>75</v>
      </c>
      <c r="C99" s="11"/>
      <c r="D99" s="10">
        <v>75</v>
      </c>
      <c r="E99" s="11"/>
      <c r="F99" s="26" t="s">
        <v>7</v>
      </c>
    </row>
    <row r="100" spans="1:6" ht="12.75">
      <c r="A100">
        <v>1980</v>
      </c>
      <c r="B100" s="10">
        <v>75</v>
      </c>
      <c r="C100" s="11"/>
      <c r="D100" s="10">
        <v>75</v>
      </c>
      <c r="E100" s="11"/>
      <c r="F100" s="26" t="s">
        <v>7</v>
      </c>
    </row>
    <row r="101" spans="1:6" ht="12.75">
      <c r="A101">
        <v>1981</v>
      </c>
      <c r="B101" s="10">
        <v>75</v>
      </c>
      <c r="C101" s="11"/>
      <c r="D101" s="10">
        <v>75</v>
      </c>
      <c r="E101" s="11"/>
      <c r="F101" s="26" t="s">
        <v>7</v>
      </c>
    </row>
    <row r="102" spans="1:6" ht="12.75">
      <c r="A102">
        <v>1982</v>
      </c>
      <c r="B102" s="10">
        <v>75</v>
      </c>
      <c r="C102" s="11"/>
      <c r="D102" s="10">
        <v>75</v>
      </c>
      <c r="E102" s="11"/>
      <c r="F102" s="26" t="s">
        <v>7</v>
      </c>
    </row>
    <row r="103" spans="1:6" ht="12.75">
      <c r="A103">
        <v>1983</v>
      </c>
      <c r="B103" s="10">
        <v>75</v>
      </c>
      <c r="C103" s="11"/>
      <c r="D103" s="10">
        <v>75</v>
      </c>
      <c r="E103" s="11"/>
      <c r="F103" s="26" t="s">
        <v>7</v>
      </c>
    </row>
    <row r="104" spans="1:6" ht="12.75">
      <c r="A104">
        <v>1984</v>
      </c>
      <c r="B104" s="10">
        <v>60</v>
      </c>
      <c r="C104" s="11"/>
      <c r="D104" s="10">
        <v>60</v>
      </c>
      <c r="E104" s="11"/>
      <c r="F104" s="26" t="s">
        <v>7</v>
      </c>
    </row>
    <row r="105" spans="1:6" ht="12.75">
      <c r="A105">
        <v>1985</v>
      </c>
      <c r="B105" s="10">
        <v>60</v>
      </c>
      <c r="C105" s="11"/>
      <c r="D105" s="10">
        <v>60</v>
      </c>
      <c r="E105" s="11"/>
      <c r="F105" s="26" t="s">
        <v>7</v>
      </c>
    </row>
    <row r="106" spans="1:6" ht="12.75">
      <c r="A106">
        <v>1986</v>
      </c>
      <c r="B106" s="10">
        <v>60</v>
      </c>
      <c r="C106" s="11"/>
      <c r="D106" s="11"/>
      <c r="E106" s="10">
        <v>60</v>
      </c>
      <c r="F106" s="26" t="s">
        <v>85</v>
      </c>
    </row>
    <row r="107" spans="1:6" ht="12.75">
      <c r="A107">
        <v>1987</v>
      </c>
      <c r="B107" s="10">
        <v>60</v>
      </c>
      <c r="C107" s="11"/>
      <c r="D107" s="11"/>
      <c r="E107" s="10">
        <v>60</v>
      </c>
      <c r="F107" s="26" t="s">
        <v>7</v>
      </c>
    </row>
    <row r="108" spans="1:6" ht="12.75">
      <c r="A108">
        <v>1988</v>
      </c>
      <c r="B108" s="10">
        <v>40</v>
      </c>
      <c r="C108" s="11"/>
      <c r="D108" s="11"/>
      <c r="E108" s="10">
        <v>40</v>
      </c>
      <c r="F108" s="26" t="s">
        <v>7</v>
      </c>
    </row>
    <row r="109" spans="1:6" ht="12.75">
      <c r="A109">
        <v>1989</v>
      </c>
      <c r="B109" s="10">
        <v>40</v>
      </c>
      <c r="C109" s="11"/>
      <c r="D109" s="11"/>
      <c r="E109" s="10">
        <v>40</v>
      </c>
      <c r="F109" s="26" t="s">
        <v>7</v>
      </c>
    </row>
    <row r="110" spans="1:6" ht="12.75">
      <c r="A110">
        <v>1990</v>
      </c>
      <c r="B110" s="10">
        <v>40</v>
      </c>
      <c r="C110" s="11"/>
      <c r="D110" s="11"/>
      <c r="E110" s="10">
        <v>40</v>
      </c>
      <c r="F110" s="26" t="s">
        <v>7</v>
      </c>
    </row>
    <row r="111" spans="1:6" ht="12.75">
      <c r="A111">
        <v>1991</v>
      </c>
      <c r="B111" s="10">
        <v>40</v>
      </c>
      <c r="C111" s="11"/>
      <c r="D111" s="11"/>
      <c r="E111" s="10">
        <v>40</v>
      </c>
      <c r="F111" s="26" t="s">
        <v>7</v>
      </c>
    </row>
    <row r="112" spans="1:6" ht="12.75">
      <c r="A112">
        <v>1992</v>
      </c>
      <c r="B112" s="10">
        <v>40</v>
      </c>
      <c r="C112" s="11"/>
      <c r="D112" s="11"/>
      <c r="E112" s="10">
        <v>40</v>
      </c>
      <c r="F112" s="26" t="s">
        <v>7</v>
      </c>
    </row>
    <row r="113" spans="1:6" ht="12.75">
      <c r="A113">
        <v>1993</v>
      </c>
      <c r="B113" s="10">
        <v>40</v>
      </c>
      <c r="C113" s="11"/>
      <c r="D113" s="11"/>
      <c r="E113" s="10">
        <v>40</v>
      </c>
      <c r="F113" s="26" t="s">
        <v>7</v>
      </c>
    </row>
    <row r="114" spans="1:6" ht="12.75">
      <c r="A114">
        <v>1994</v>
      </c>
      <c r="B114" s="10">
        <v>40</v>
      </c>
      <c r="C114" s="11"/>
      <c r="D114" s="11"/>
      <c r="E114" s="10">
        <v>40</v>
      </c>
      <c r="F114" s="26" t="s">
        <v>7</v>
      </c>
    </row>
    <row r="115" spans="1:6" ht="12.75">
      <c r="A115">
        <v>1995</v>
      </c>
      <c r="B115" s="10">
        <v>40</v>
      </c>
      <c r="C115" s="11"/>
      <c r="D115" s="11"/>
      <c r="E115" s="10">
        <v>40</v>
      </c>
      <c r="F115" s="26" t="s">
        <v>7</v>
      </c>
    </row>
    <row r="116" spans="1:6" ht="12.75">
      <c r="A116">
        <v>1996</v>
      </c>
      <c r="B116" s="10">
        <v>40</v>
      </c>
      <c r="C116" s="11"/>
      <c r="D116" s="11"/>
      <c r="E116" s="10">
        <v>40</v>
      </c>
      <c r="F116" s="26" t="s">
        <v>7</v>
      </c>
    </row>
    <row r="117" spans="1:6" ht="12.75">
      <c r="A117">
        <v>1997</v>
      </c>
      <c r="B117" s="10">
        <v>40</v>
      </c>
      <c r="C117" s="11"/>
      <c r="D117" s="11"/>
      <c r="E117" s="10">
        <v>40</v>
      </c>
      <c r="F117" s="26" t="s">
        <v>7</v>
      </c>
    </row>
    <row r="118" spans="1:6" ht="12.75">
      <c r="A118">
        <v>1998</v>
      </c>
      <c r="B118" s="10">
        <v>40</v>
      </c>
      <c r="C118" s="11"/>
      <c r="D118" s="11"/>
      <c r="E118" s="10">
        <v>40</v>
      </c>
      <c r="F118" s="26" t="s">
        <v>7</v>
      </c>
    </row>
    <row r="119" spans="1:6" ht="12.75">
      <c r="A119">
        <v>1999</v>
      </c>
      <c r="B119" s="10">
        <v>40</v>
      </c>
      <c r="C119" s="11"/>
      <c r="D119" s="11"/>
      <c r="E119" s="10">
        <v>40</v>
      </c>
      <c r="F119" s="26" t="s">
        <v>7</v>
      </c>
    </row>
    <row r="120" spans="1:6" ht="12.75">
      <c r="A120">
        <v>2000</v>
      </c>
      <c r="B120" s="10">
        <v>40</v>
      </c>
      <c r="C120" s="11"/>
      <c r="D120" s="11"/>
      <c r="E120" s="10">
        <v>40</v>
      </c>
      <c r="F120" s="26" t="s">
        <v>7</v>
      </c>
    </row>
    <row r="121" spans="1:6" ht="12.75">
      <c r="A121">
        <v>2001</v>
      </c>
      <c r="B121" s="10">
        <v>40</v>
      </c>
      <c r="C121" s="11"/>
      <c r="D121" s="11"/>
      <c r="E121" s="10">
        <v>40</v>
      </c>
      <c r="F121" s="26" t="s">
        <v>84</v>
      </c>
    </row>
    <row r="122" spans="1:6" ht="12.75">
      <c r="A122">
        <v>2002</v>
      </c>
      <c r="B122" s="10">
        <v>40</v>
      </c>
      <c r="C122" s="11"/>
      <c r="D122" s="11"/>
      <c r="E122" s="10">
        <v>40</v>
      </c>
      <c r="F122" s="26" t="s">
        <v>7</v>
      </c>
    </row>
    <row r="123" spans="1:6" ht="12.75">
      <c r="A123">
        <v>2003</v>
      </c>
      <c r="B123" s="10">
        <v>40</v>
      </c>
      <c r="C123" s="11"/>
      <c r="D123" s="11"/>
      <c r="E123" s="10">
        <v>40</v>
      </c>
      <c r="F123" s="26" t="s">
        <v>7</v>
      </c>
    </row>
    <row r="124" spans="1:6" ht="12.75">
      <c r="A124">
        <v>2004</v>
      </c>
      <c r="B124" s="10">
        <v>40</v>
      </c>
      <c r="C124" s="11"/>
      <c r="D124" s="11"/>
      <c r="E124" s="10">
        <v>40</v>
      </c>
      <c r="F124" s="26" t="s">
        <v>7</v>
      </c>
    </row>
    <row r="125" spans="1:6" ht="12.75">
      <c r="A125">
        <v>2005</v>
      </c>
      <c r="B125" s="10">
        <v>40</v>
      </c>
      <c r="C125" s="11"/>
      <c r="D125" s="11"/>
      <c r="E125" s="10">
        <v>40</v>
      </c>
      <c r="F125" s="26" t="s">
        <v>7</v>
      </c>
    </row>
    <row r="126" spans="1:6" ht="12.75">
      <c r="A126">
        <v>2006</v>
      </c>
      <c r="B126" s="10">
        <v>40</v>
      </c>
      <c r="C126" s="11"/>
      <c r="D126" s="11"/>
      <c r="E126" s="10">
        <v>40</v>
      </c>
      <c r="F126" s="26" t="s">
        <v>7</v>
      </c>
    </row>
    <row r="127" spans="1:6" ht="12.75">
      <c r="A127">
        <v>2007</v>
      </c>
      <c r="B127" s="10">
        <v>40</v>
      </c>
      <c r="C127" s="11"/>
      <c r="D127" s="11"/>
      <c r="E127" s="10">
        <v>40</v>
      </c>
      <c r="F127" s="26" t="s">
        <v>7</v>
      </c>
    </row>
    <row r="128" spans="1:6" ht="12.75">
      <c r="A128">
        <v>2008</v>
      </c>
      <c r="B128" s="10">
        <v>40</v>
      </c>
      <c r="C128" s="11"/>
      <c r="D128" s="11"/>
      <c r="E128" s="10">
        <v>40</v>
      </c>
      <c r="F128" s="26" t="s">
        <v>7</v>
      </c>
    </row>
    <row r="129" spans="1:6" ht="12.75">
      <c r="A129">
        <v>2009</v>
      </c>
      <c r="B129" s="10">
        <v>40</v>
      </c>
      <c r="C129" s="11"/>
      <c r="D129" s="11"/>
      <c r="E129" s="10">
        <v>40</v>
      </c>
      <c r="F129" s="26" t="s">
        <v>7</v>
      </c>
    </row>
    <row r="130" spans="1:6" ht="12.75">
      <c r="A130">
        <v>2010</v>
      </c>
      <c r="B130" s="10">
        <v>40</v>
      </c>
      <c r="C130" s="11"/>
      <c r="D130" s="11"/>
      <c r="E130" s="10">
        <v>40</v>
      </c>
      <c r="F130" s="26" t="s">
        <v>7</v>
      </c>
    </row>
    <row r="131" spans="1:6" ht="12.75">
      <c r="A131">
        <v>2011</v>
      </c>
      <c r="B131" s="10">
        <v>40</v>
      </c>
      <c r="C131" s="11"/>
      <c r="D131" s="11"/>
      <c r="E131" s="10">
        <v>40</v>
      </c>
      <c r="F131" s="26" t="s">
        <v>7</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Thomas Piketty</cp:lastModifiedBy>
  <cp:lastPrinted>2013-07-23T07:56:24Z</cp:lastPrinted>
  <dcterms:created xsi:type="dcterms:W3CDTF">2009-06-26T15:27:40Z</dcterms:created>
  <dcterms:modified xsi:type="dcterms:W3CDTF">2013-07-23T07:56:29Z</dcterms:modified>
  <cp:category/>
  <cp:version/>
  <cp:contentType/>
  <cp:contentStatus/>
</cp:coreProperties>
</file>